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75" windowWidth="18195" windowHeight="9510" tabRatio="949" activeTab="6"/>
  </bookViews>
  <sheets>
    <sheet name="Verðbólga og gengi - Mynd" sheetId="5" r:id="rId1"/>
    <sheet name="Verðbólga og gengi" sheetId="2" r:id="rId2"/>
    <sheet name="Endurgreiðsluferill - Mynd" sheetId="6" r:id="rId3"/>
    <sheet name="Endurgreiðsluferill " sheetId="3" r:id="rId4"/>
    <sheet name="Íslands álag_mynd" sheetId="8" r:id="rId5"/>
    <sheet name="Íslands álag" sheetId="7" r:id="rId6"/>
    <sheet name="MyndA" sheetId="10" r:id="rId7"/>
    <sheet name="MyndB" sheetId="9" r:id="rId8"/>
    <sheet name="MyndC" sheetId="11" r:id="rId9"/>
  </sheets>
  <calcPr calcId="145621"/>
</workbook>
</file>

<file path=xl/calcChain.xml><?xml version="1.0" encoding="utf-8"?>
<calcChain xmlns="http://schemas.openxmlformats.org/spreadsheetml/2006/main">
  <c r="C8" i="3" l="1"/>
  <c r="C18" i="3"/>
  <c r="G19" i="3" l="1"/>
  <c r="H19" i="3" s="1"/>
  <c r="I19" i="3" s="1"/>
  <c r="J19" i="3" s="1"/>
  <c r="K19" i="3" s="1"/>
  <c r="L19" i="3" s="1"/>
  <c r="M19" i="3" s="1"/>
  <c r="N19" i="3" s="1"/>
  <c r="O19" i="3" s="1"/>
  <c r="P19" i="3" s="1"/>
  <c r="E19" i="3"/>
  <c r="D19" i="3"/>
  <c r="C19" i="3"/>
  <c r="P18" i="3"/>
  <c r="O18" i="3"/>
  <c r="N18" i="3"/>
  <c r="L18" i="3"/>
  <c r="K18" i="3"/>
  <c r="J18" i="3"/>
  <c r="I18" i="3"/>
  <c r="H18" i="3"/>
  <c r="G18" i="3"/>
  <c r="F18" i="3"/>
  <c r="E18" i="3"/>
  <c r="D18" i="3"/>
  <c r="M14" i="3"/>
  <c r="M18" i="3" s="1"/>
  <c r="D8" i="3" l="1"/>
  <c r="E8" i="3" s="1"/>
  <c r="F8" i="3" s="1"/>
  <c r="G8" i="3" s="1"/>
  <c r="H8" i="3" s="1"/>
  <c r="I8" i="3" s="1"/>
  <c r="J8" i="3" s="1"/>
  <c r="K8" i="3" s="1"/>
  <c r="L8" i="3" s="1"/>
  <c r="M8" i="3" s="1"/>
  <c r="N8" i="3" s="1"/>
  <c r="O8" i="3" s="1"/>
  <c r="P8" i="3" s="1"/>
  <c r="D19" i="2" l="1"/>
  <c r="E19" i="2"/>
  <c r="D20" i="2"/>
  <c r="E20" i="2"/>
  <c r="D21" i="2"/>
  <c r="E21" i="2"/>
  <c r="D22" i="2"/>
  <c r="E22" i="2"/>
  <c r="D23" i="2"/>
  <c r="E23" i="2"/>
  <c r="D24" i="2"/>
  <c r="E24" i="2"/>
  <c r="D25" i="2"/>
  <c r="E25" i="2"/>
  <c r="D26" i="2"/>
  <c r="E26" i="2"/>
  <c r="D27" i="2"/>
  <c r="E27" i="2"/>
  <c r="D28" i="2"/>
  <c r="E28" i="2"/>
  <c r="D29" i="2"/>
  <c r="E29" i="2"/>
  <c r="D30" i="2"/>
  <c r="E30" i="2"/>
  <c r="D31" i="2"/>
  <c r="E31" i="2"/>
  <c r="D32" i="2"/>
  <c r="E32" i="2"/>
  <c r="D33" i="2"/>
  <c r="E33" i="2"/>
  <c r="D34" i="2"/>
  <c r="E34" i="2"/>
  <c r="D35" i="2"/>
  <c r="E35" i="2"/>
  <c r="D36" i="2"/>
  <c r="E36" i="2"/>
  <c r="D37" i="2"/>
  <c r="E37" i="2"/>
  <c r="D38" i="2"/>
  <c r="E38" i="2"/>
  <c r="D39" i="2"/>
  <c r="E39" i="2"/>
  <c r="D40" i="2"/>
  <c r="E40" i="2"/>
  <c r="D41" i="2"/>
  <c r="E41" i="2"/>
  <c r="D42" i="2"/>
  <c r="E42" i="2"/>
  <c r="D43" i="2"/>
  <c r="E43" i="2"/>
  <c r="D44" i="2"/>
  <c r="E44" i="2"/>
  <c r="D45" i="2"/>
  <c r="E45" i="2"/>
  <c r="D46" i="2"/>
  <c r="E46" i="2"/>
  <c r="D47" i="2"/>
  <c r="E47" i="2"/>
  <c r="D48" i="2"/>
  <c r="E48" i="2"/>
  <c r="D49" i="2"/>
  <c r="E49" i="2"/>
  <c r="D50" i="2"/>
  <c r="E50" i="2"/>
  <c r="D51" i="2"/>
  <c r="E51" i="2"/>
  <c r="D52" i="2"/>
  <c r="E52" i="2"/>
  <c r="D53" i="2"/>
  <c r="E53" i="2"/>
  <c r="D54" i="2"/>
  <c r="E54" i="2"/>
  <c r="D55" i="2"/>
  <c r="E55" i="2"/>
  <c r="D56" i="2"/>
  <c r="E56" i="2"/>
  <c r="D57" i="2"/>
  <c r="E57" i="2"/>
  <c r="D58" i="2"/>
  <c r="E58" i="2"/>
  <c r="D59" i="2"/>
  <c r="E59" i="2"/>
  <c r="D60" i="2"/>
  <c r="E60" i="2"/>
  <c r="D61" i="2"/>
  <c r="E61" i="2"/>
  <c r="D62" i="2"/>
  <c r="E62" i="2"/>
  <c r="D63" i="2"/>
  <c r="E63" i="2"/>
  <c r="D64" i="2"/>
  <c r="E64" i="2"/>
  <c r="D65" i="2"/>
  <c r="E65" i="2"/>
  <c r="D66" i="2"/>
  <c r="E66" i="2"/>
  <c r="D67" i="2"/>
  <c r="E67" i="2"/>
  <c r="D68" i="2"/>
  <c r="E68" i="2"/>
  <c r="D69" i="2"/>
  <c r="E69" i="2"/>
  <c r="D70" i="2"/>
  <c r="E70" i="2"/>
  <c r="D71" i="2"/>
  <c r="E71" i="2"/>
  <c r="D72" i="2"/>
  <c r="E72" i="2"/>
  <c r="D73" i="2"/>
  <c r="E73" i="2"/>
  <c r="D74" i="2"/>
  <c r="E74" i="2"/>
  <c r="D75" i="2"/>
  <c r="E75" i="2"/>
  <c r="D76" i="2"/>
  <c r="E76" i="2"/>
  <c r="D77" i="2"/>
  <c r="E77" i="2"/>
  <c r="D78" i="2"/>
  <c r="E78" i="2"/>
  <c r="D79" i="2"/>
  <c r="E79" i="2"/>
  <c r="D80" i="2"/>
  <c r="E80" i="2"/>
  <c r="D81" i="2"/>
  <c r="E81" i="2"/>
  <c r="D82" i="2"/>
  <c r="E82" i="2"/>
  <c r="D83" i="2"/>
  <c r="E83" i="2"/>
  <c r="D84" i="2"/>
  <c r="E84" i="2"/>
  <c r="D85" i="2"/>
  <c r="E85" i="2"/>
  <c r="D86" i="2"/>
  <c r="E86" i="2"/>
  <c r="D87" i="2"/>
  <c r="E87" i="2"/>
  <c r="D88" i="2"/>
  <c r="E88" i="2"/>
  <c r="D89" i="2"/>
  <c r="E89" i="2"/>
  <c r="D90" i="2"/>
  <c r="E90" i="2"/>
  <c r="D91" i="2"/>
  <c r="E91" i="2"/>
  <c r="D92" i="2"/>
  <c r="E92" i="2"/>
  <c r="D93" i="2"/>
  <c r="E93" i="2"/>
  <c r="D94" i="2"/>
  <c r="E94" i="2"/>
  <c r="D95" i="2"/>
  <c r="E95" i="2"/>
  <c r="D96" i="2"/>
  <c r="E96" i="2"/>
  <c r="D97" i="2"/>
  <c r="E97" i="2"/>
  <c r="D98" i="2"/>
  <c r="E98" i="2"/>
  <c r="D99" i="2"/>
  <c r="E99" i="2"/>
  <c r="D100" i="2"/>
  <c r="E100" i="2"/>
  <c r="D101" i="2"/>
  <c r="E101" i="2"/>
  <c r="D102" i="2"/>
  <c r="E102" i="2"/>
  <c r="D103" i="2"/>
  <c r="E103" i="2"/>
  <c r="D104" i="2"/>
  <c r="E104" i="2"/>
  <c r="D105" i="2"/>
  <c r="E105" i="2"/>
  <c r="D106" i="2"/>
  <c r="E106" i="2"/>
  <c r="D107" i="2"/>
  <c r="E107" i="2"/>
  <c r="D108" i="2"/>
  <c r="E108" i="2"/>
  <c r="D109" i="2"/>
  <c r="E109" i="2"/>
  <c r="D110" i="2"/>
  <c r="E110" i="2"/>
  <c r="D111" i="2"/>
  <c r="E111" i="2"/>
  <c r="D112" i="2"/>
  <c r="E112" i="2"/>
  <c r="D113" i="2"/>
  <c r="E113" i="2"/>
  <c r="D114" i="2"/>
  <c r="E114" i="2"/>
  <c r="D115" i="2"/>
  <c r="E115" i="2"/>
  <c r="D116" i="2"/>
  <c r="E116" i="2"/>
  <c r="D117" i="2"/>
  <c r="E117" i="2"/>
  <c r="D118" i="2"/>
  <c r="E118" i="2"/>
  <c r="D119" i="2"/>
  <c r="E119" i="2"/>
  <c r="D120" i="2"/>
  <c r="E120" i="2"/>
  <c r="D121" i="2"/>
  <c r="E121" i="2"/>
  <c r="D122" i="2"/>
  <c r="E122" i="2"/>
  <c r="D123" i="2"/>
  <c r="E123" i="2"/>
  <c r="D124" i="2"/>
  <c r="E124" i="2"/>
  <c r="D125" i="2"/>
  <c r="E125" i="2"/>
  <c r="D126" i="2"/>
  <c r="E126" i="2"/>
  <c r="D127" i="2"/>
  <c r="E127" i="2"/>
  <c r="D128" i="2"/>
  <c r="E128" i="2"/>
  <c r="D129" i="2"/>
  <c r="E129" i="2"/>
  <c r="D130" i="2"/>
  <c r="E130" i="2"/>
  <c r="D131" i="2"/>
  <c r="E131" i="2"/>
  <c r="D132" i="2"/>
  <c r="E132" i="2"/>
  <c r="D133" i="2"/>
  <c r="E133" i="2"/>
  <c r="D134" i="2"/>
  <c r="E134" i="2"/>
  <c r="D135" i="2"/>
  <c r="E135" i="2"/>
  <c r="D136" i="2"/>
  <c r="E136" i="2"/>
  <c r="D137" i="2"/>
  <c r="E137" i="2"/>
  <c r="D138" i="2"/>
  <c r="E138" i="2"/>
  <c r="D139" i="2"/>
  <c r="E139" i="2"/>
  <c r="D140" i="2"/>
  <c r="E140" i="2"/>
  <c r="D141" i="2"/>
  <c r="E141" i="2"/>
  <c r="D142" i="2"/>
  <c r="E142" i="2"/>
  <c r="D143" i="2"/>
  <c r="E143" i="2"/>
  <c r="D144" i="2"/>
  <c r="E144" i="2"/>
  <c r="D145" i="2"/>
  <c r="E145" i="2"/>
  <c r="D146" i="2"/>
  <c r="E146" i="2"/>
  <c r="D147" i="2"/>
  <c r="E147" i="2"/>
  <c r="D148" i="2"/>
  <c r="E148" i="2"/>
  <c r="D149" i="2"/>
  <c r="E149" i="2"/>
  <c r="D150" i="2"/>
  <c r="E150" i="2"/>
  <c r="D151" i="2"/>
  <c r="E151" i="2"/>
  <c r="D152" i="2"/>
  <c r="E152" i="2"/>
  <c r="D153" i="2"/>
  <c r="E153" i="2"/>
  <c r="D154" i="2"/>
  <c r="E154" i="2"/>
  <c r="D155" i="2"/>
  <c r="E155" i="2"/>
  <c r="D156" i="2"/>
  <c r="E156" i="2"/>
  <c r="D157" i="2"/>
  <c r="E157" i="2"/>
  <c r="D158" i="2"/>
  <c r="E158" i="2"/>
  <c r="D159" i="2"/>
  <c r="E159" i="2"/>
  <c r="D160" i="2"/>
  <c r="E160" i="2"/>
  <c r="D161" i="2"/>
  <c r="E161" i="2"/>
  <c r="D162" i="2"/>
  <c r="E162" i="2"/>
  <c r="D163" i="2"/>
  <c r="E163" i="2"/>
  <c r="D164" i="2"/>
  <c r="E164" i="2"/>
  <c r="D165" i="2"/>
  <c r="E165" i="2"/>
  <c r="D166" i="2"/>
  <c r="E166" i="2"/>
  <c r="D167" i="2"/>
  <c r="E167" i="2"/>
  <c r="D168" i="2"/>
  <c r="E168" i="2"/>
  <c r="D169" i="2"/>
  <c r="E169" i="2"/>
  <c r="D170" i="2"/>
  <c r="E170" i="2"/>
  <c r="E18" i="2"/>
  <c r="D18" i="2"/>
</calcChain>
</file>

<file path=xl/sharedStrings.xml><?xml version="1.0" encoding="utf-8"?>
<sst xmlns="http://schemas.openxmlformats.org/spreadsheetml/2006/main" count="45" uniqueCount="45">
  <si>
    <t>Vísitala neysluverðs</t>
  </si>
  <si>
    <t>dags.</t>
  </si>
  <si>
    <t>Vísitala meðalgengis</t>
  </si>
  <si>
    <t>Verðbólgugögn</t>
  </si>
  <si>
    <t>Gögn fyrir gengi</t>
  </si>
  <si>
    <t>Verðbólga</t>
  </si>
  <si>
    <t>Gengis-breytingar</t>
  </si>
  <si>
    <t>í milljónum króna</t>
  </si>
  <si>
    <t>Gjaldeyrisforð (í lok árs)</t>
  </si>
  <si>
    <t>Fyrirtæki með ríkisábyrgð</t>
  </si>
  <si>
    <t>Sveitarfélög og lánasjóður sveitarfélaga ohf.</t>
  </si>
  <si>
    <t>Fyrirtæki sveitarfélaga</t>
  </si>
  <si>
    <t>Aðrir aðilar (án actavis og DMB's winding up)</t>
  </si>
  <si>
    <t>Skuldir innlendra aðila í erlendum gjaldmiðlum við föllnu bankana</t>
  </si>
  <si>
    <t>Gjaldeyrisforðalán</t>
  </si>
  <si>
    <t>Lán samstarfsþjóða</t>
  </si>
  <si>
    <t>Önnur erlend lán</t>
  </si>
  <si>
    <t>Endurgreiðslur erlendra lána</t>
  </si>
  <si>
    <t>Viðskiptajöfnuður án slitabanka</t>
  </si>
  <si>
    <t xml:space="preserve">http://www.sedlabanki.is/utgafa-og-raedur/rit-og-skyrslur/fjarmalastodugleiki/ </t>
  </si>
  <si>
    <t xml:space="preserve">http://www.fjarmalaraduneyti.is/media/utgafa/Stefna_i_lanamalum_rikisins_2011_2014.pdf </t>
  </si>
  <si>
    <t>Úttekt slitabanka*</t>
  </si>
  <si>
    <t>Ár</t>
  </si>
  <si>
    <t>Opinbera</t>
  </si>
  <si>
    <t>Heimilin</t>
  </si>
  <si>
    <t>Fyrirtæki</t>
  </si>
  <si>
    <t>Alls</t>
  </si>
  <si>
    <t>Vaxtamunur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</si>
  <si>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</si>
  <si>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</si>
  <si>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</si>
  <si>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</si>
  <si>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</si>
  <si>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</si>
  <si>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</si>
  <si>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</si>
  <si>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</si>
  <si>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</si>
  <si>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</si>
  <si>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</si>
  <si>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Íslandsálag</t>
  </si>
  <si>
    <t>Meðaltal (2000-2007)</t>
  </si>
  <si>
    <t>Skuldir hins opinbera</t>
  </si>
  <si>
    <t>Skuldir heimila</t>
  </si>
  <si>
    <t>Skuldir fyrirtækja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</si>
</sst>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d\ d/\ mmm/\ yyyy"/>
    <numFmt numFmtId="165" formatCode="0.0%"/>
    <numFmt numFmtId="166" formatCode="#,##0.0#"/>
    <numFmt numFmtId="167" formatCode="yyyy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3" fontId="0" fillId="2" borderId="0" xfId="0" applyNumberFormat="1" applyFill="1"/>
    <xf numFmtId="1" fontId="0" fillId="2" borderId="0" xfId="0" applyNumberFormat="1" applyFill="1"/>
    <xf numFmtId="0" fontId="0" fillId="2" borderId="0" xfId="0" applyFill="1" applyAlignment="1">
      <alignment horizontal="right"/>
    </xf>
    <xf numFmtId="0" fontId="5" fillId="2" borderId="0" xfId="5" applyFill="1"/>
    <xf numFmtId="0" fontId="0" fillId="2" borderId="0" xfId="0" applyFont="1" applyFill="1"/>
    <xf numFmtId="0" fontId="7" fillId="2" borderId="1" xfId="0" applyFont="1" applyFill="1" applyBorder="1"/>
    <xf numFmtId="0" fontId="7" fillId="2" borderId="1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wrapText="1"/>
    </xf>
    <xf numFmtId="17" fontId="6" fillId="2" borderId="0" xfId="0" applyNumberFormat="1" applyFont="1" applyFill="1" applyBorder="1"/>
    <xf numFmtId="0" fontId="0" fillId="2" borderId="0" xfId="0" applyFont="1" applyFill="1" applyAlignment="1" applyProtection="1">
      <alignment horizontal="right"/>
      <protection locked="0"/>
    </xf>
    <xf numFmtId="166" fontId="8" fillId="2" borderId="0" xfId="0" applyNumberFormat="1" applyFont="1" applyFill="1" applyBorder="1" applyAlignment="1">
      <alignment wrapText="1"/>
    </xf>
    <xf numFmtId="4" fontId="6" fillId="2" borderId="0" xfId="2" applyNumberFormat="1" applyFont="1" applyFill="1" applyBorder="1" applyAlignment="1">
      <alignment horizontal="right"/>
    </xf>
    <xf numFmtId="4" fontId="0" fillId="2" borderId="0" xfId="0" applyNumberFormat="1" applyFont="1" applyFill="1"/>
    <xf numFmtId="165" fontId="6" fillId="2" borderId="0" xfId="4" applyNumberFormat="1" applyFont="1" applyFill="1" applyBorder="1" applyAlignment="1">
      <alignment horizontal="right"/>
    </xf>
    <xf numFmtId="164" fontId="6" fillId="2" borderId="0" xfId="0" applyNumberFormat="1" applyFont="1" applyFill="1" applyBorder="1"/>
    <xf numFmtId="0" fontId="6" fillId="2" borderId="0" xfId="2" applyFont="1" applyFill="1" applyBorder="1"/>
    <xf numFmtId="0" fontId="6" fillId="2" borderId="0" xfId="3" applyFont="1" applyFill="1" applyBorder="1"/>
    <xf numFmtId="0" fontId="9" fillId="2" borderId="0" xfId="0" applyFont="1" applyFill="1"/>
    <xf numFmtId="0" fontId="1" fillId="2" borderId="0" xfId="0" applyFont="1" applyFill="1" applyAlignment="1">
      <alignment wrapText="1"/>
    </xf>
    <xf numFmtId="3" fontId="0" fillId="2" borderId="0" xfId="0" applyNumberFormat="1" applyFill="1" applyAlignment="1">
      <alignment horizontal="right"/>
    </xf>
    <xf numFmtId="0" fontId="0" fillId="2" borderId="0" xfId="0" applyFill="1" applyAlignment="1">
      <alignment wrapText="1"/>
    </xf>
    <xf numFmtId="0" fontId="1" fillId="2" borderId="2" xfId="0" applyFont="1" applyFill="1" applyBorder="1"/>
    <xf numFmtId="3" fontId="1" fillId="2" borderId="2" xfId="0" applyNumberFormat="1" applyFont="1" applyFill="1" applyBorder="1"/>
    <xf numFmtId="3" fontId="0" fillId="2" borderId="0" xfId="0" applyNumberFormat="1" applyFill="1" applyAlignment="1">
      <alignment wrapText="1"/>
    </xf>
    <xf numFmtId="3" fontId="0" fillId="2" borderId="0" xfId="4" applyNumberFormat="1" applyFont="1" applyFill="1" applyAlignment="1">
      <alignment horizontal="right"/>
    </xf>
    <xf numFmtId="0" fontId="10" fillId="2" borderId="0" xfId="0" applyFont="1" applyFill="1"/>
    <xf numFmtId="0" fontId="10" fillId="2" borderId="0" xfId="0" applyFont="1" applyFill="1" applyAlignment="1">
      <alignment wrapText="1"/>
    </xf>
    <xf numFmtId="1" fontId="0" fillId="2" borderId="0" xfId="0" applyNumberFormat="1" applyFont="1" applyFill="1"/>
    <xf numFmtId="0" fontId="0" fillId="2" borderId="0" xfId="0" applyFill="1" applyAlignment="1">
      <alignment horizontal="left"/>
    </xf>
    <xf numFmtId="3" fontId="1" fillId="3" borderId="0" xfId="0" applyNumberFormat="1" applyFont="1" applyFill="1" applyAlignment="1">
      <alignment horizontal="right"/>
    </xf>
    <xf numFmtId="3" fontId="0" fillId="2" borderId="0" xfId="0" applyNumberFormat="1" applyFont="1" applyFill="1" applyAlignment="1">
      <alignment wrapText="1"/>
    </xf>
    <xf numFmtId="165" fontId="0" fillId="0" borderId="0" xfId="4" applyNumberFormat="1" applyFont="1"/>
    <xf numFmtId="3" fontId="0" fillId="0" borderId="0" xfId="0" applyNumberFormat="1"/>
    <xf numFmtId="167" fontId="6" fillId="2" borderId="0" xfId="0" applyNumberFormat="1" applyFont="1" applyFill="1" applyBorder="1"/>
    <xf numFmtId="14" fontId="0" fillId="2" borderId="0" xfId="0" quotePrefix="1" applyNumberFormat="1" applyFill="1"/>
    <xf numFmtId="0" fontId="5" fillId="0" borderId="0" xfId="5"/>
  </cellXfs>
  <cellStyles count="6">
    <cellStyle name="Hyperlink" xfId="5" builtinId="8"/>
    <cellStyle name="Normal" xfId="0" builtinId="0"/>
    <cellStyle name="Normal_Myndir í Peningamál III Fjármálaleg skilyrði - nýtt" xfId="3"/>
    <cellStyle name="Normal_Myndir í Peningamál III Fjármálaleg skilyrði  -október" xfId="2"/>
    <cellStyle name="Normal_Myndir með grein ÞTÓ" xfId="1"/>
    <cellStyle name="Percent" xfId="4" builtinId="5"/>
  </cellStyles>
  <dxfs count="0"/>
  <tableStyles count="0" defaultTableStyle="TableStyleMedium2" defaultPivotStyle="PivotStyleLight16"/>
  <colors>
    <mruColors>
      <color rgb="FF00395E"/>
      <color rgb="FFCBD9E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styles" Target="styles.xml"/><Relationship Id="rId5" Type="http://schemas.openxmlformats.org/officeDocument/2006/relationships/chartsheet" Target="chartsheets/sheet3.xml"/><Relationship Id="rId10" Type="http://schemas.openxmlformats.org/officeDocument/2006/relationships/theme" Target="theme/theme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s-I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Verðbólga (v.ás)</c:v>
          </c:tx>
          <c:spPr>
            <a:ln w="5080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'Verðbólga og gengi'!$A$18:$A$170</c:f>
              <c:numCache>
                <c:formatCode>yyyy</c:formatCode>
                <c:ptCount val="15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</c:numCache>
            </c:numRef>
          </c:cat>
          <c:val>
            <c:numRef>
              <c:f>'Verðbólga og gengi'!$D$18:$D$170</c:f>
              <c:numCache>
                <c:formatCode>0.0%</c:formatCode>
                <c:ptCount val="153"/>
                <c:pt idx="0">
                  <c:v>5.7900432900432897E-2</c:v>
                </c:pt>
                <c:pt idx="1">
                  <c:v>5.6368563685636808E-2</c:v>
                </c:pt>
                <c:pt idx="2">
                  <c:v>5.9331175836030203E-2</c:v>
                </c:pt>
                <c:pt idx="3">
                  <c:v>6.0085836909871126E-2</c:v>
                </c:pt>
                <c:pt idx="4">
                  <c:v>5.9263214095034655E-2</c:v>
                </c:pt>
                <c:pt idx="5">
                  <c:v>5.4555084745762539E-2</c:v>
                </c:pt>
                <c:pt idx="6">
                  <c:v>5.5936675461741414E-2</c:v>
                </c:pt>
                <c:pt idx="7">
                  <c:v>4.6792849631966282E-2</c:v>
                </c:pt>
                <c:pt idx="8">
                  <c:v>4.014598540145986E-2</c:v>
                </c:pt>
                <c:pt idx="9">
                  <c:v>4.2421107087428744E-2</c:v>
                </c:pt>
                <c:pt idx="10">
                  <c:v>4.5525090532850365E-2</c:v>
                </c:pt>
                <c:pt idx="11">
                  <c:v>4.1752577319587703E-2</c:v>
                </c:pt>
                <c:pt idx="12">
                  <c:v>3.529411764705892E-2</c:v>
                </c:pt>
                <c:pt idx="13">
                  <c:v>4.0533606977937398E-2</c:v>
                </c:pt>
                <c:pt idx="14">
                  <c:v>3.8696537678207799E-2</c:v>
                </c:pt>
                <c:pt idx="15">
                  <c:v>4.5040485829959565E-2</c:v>
                </c:pt>
                <c:pt idx="16">
                  <c:v>5.5443548387096753E-2</c:v>
                </c:pt>
                <c:pt idx="17">
                  <c:v>6.7805123053741756E-2</c:v>
                </c:pt>
                <c:pt idx="18">
                  <c:v>7.0464767616191804E-2</c:v>
                </c:pt>
                <c:pt idx="19">
                  <c:v>7.9357106981416514E-2</c:v>
                </c:pt>
                <c:pt idx="20">
                  <c:v>8.4210526315789513E-2</c:v>
                </c:pt>
                <c:pt idx="21">
                  <c:v>8.0397022332506118E-2</c:v>
                </c:pt>
                <c:pt idx="22">
                  <c:v>8.1147946561108464E-2</c:v>
                </c:pt>
                <c:pt idx="23">
                  <c:v>8.6095992083127237E-2</c:v>
                </c:pt>
                <c:pt idx="24">
                  <c:v>9.436758893280639E-2</c:v>
                </c:pt>
                <c:pt idx="25">
                  <c:v>8.9250493096646899E-2</c:v>
                </c:pt>
                <c:pt idx="26">
                  <c:v>8.7254901960784448E-2</c:v>
                </c:pt>
                <c:pt idx="27">
                  <c:v>7.4576271186440612E-2</c:v>
                </c:pt>
                <c:pt idx="28">
                  <c:v>5.9216809933142267E-2</c:v>
                </c:pt>
                <c:pt idx="29">
                  <c:v>4.7977422389463786E-2</c:v>
                </c:pt>
                <c:pt idx="30">
                  <c:v>4.1083099906629394E-2</c:v>
                </c:pt>
                <c:pt idx="31">
                  <c:v>3.2107957189390524E-2</c:v>
                </c:pt>
                <c:pt idx="32">
                  <c:v>3.0513176144244092E-2</c:v>
                </c:pt>
                <c:pt idx="33">
                  <c:v>2.9398254478640418E-2</c:v>
                </c:pt>
                <c:pt idx="34">
                  <c:v>2.3798627002288297E-2</c:v>
                </c:pt>
                <c:pt idx="35">
                  <c:v>2.0045558086560389E-2</c:v>
                </c:pt>
                <c:pt idx="36">
                  <c:v>1.4446952595936757E-2</c:v>
                </c:pt>
                <c:pt idx="37">
                  <c:v>1.5391579900407404E-2</c:v>
                </c:pt>
                <c:pt idx="38">
                  <c:v>2.2091974752028731E-2</c:v>
                </c:pt>
                <c:pt idx="39">
                  <c:v>2.2983325822442557E-2</c:v>
                </c:pt>
                <c:pt idx="40">
                  <c:v>2.1641118124436254E-2</c:v>
                </c:pt>
                <c:pt idx="41">
                  <c:v>1.795332136445249E-2</c:v>
                </c:pt>
                <c:pt idx="42">
                  <c:v>1.5695067264573925E-2</c:v>
                </c:pt>
                <c:pt idx="43">
                  <c:v>2.0288548241659043E-2</c:v>
                </c:pt>
                <c:pt idx="44">
                  <c:v>2.243158366980702E-2</c:v>
                </c:pt>
                <c:pt idx="45">
                  <c:v>2.1865238732708736E-2</c:v>
                </c:pt>
                <c:pt idx="46">
                  <c:v>2.5033527045149828E-2</c:v>
                </c:pt>
                <c:pt idx="47">
                  <c:v>2.7244305493523857E-2</c:v>
                </c:pt>
                <c:pt idx="48">
                  <c:v>2.4032042723631575E-2</c:v>
                </c:pt>
                <c:pt idx="49">
                  <c:v>2.2737405260811361E-2</c:v>
                </c:pt>
                <c:pt idx="50">
                  <c:v>1.7644464049404451E-2</c:v>
                </c:pt>
                <c:pt idx="51">
                  <c:v>2.2026431718061623E-2</c:v>
                </c:pt>
                <c:pt idx="52">
                  <c:v>3.2215357458075911E-2</c:v>
                </c:pt>
                <c:pt idx="53">
                  <c:v>3.9241622574955892E-2</c:v>
                </c:pt>
                <c:pt idx="54">
                  <c:v>3.5761589403973559E-2</c:v>
                </c:pt>
                <c:pt idx="55">
                  <c:v>3.6676977463543814E-2</c:v>
                </c:pt>
                <c:pt idx="56">
                  <c:v>3.3786748573935821E-2</c:v>
                </c:pt>
                <c:pt idx="57">
                  <c:v>3.6681222707423577E-2</c:v>
                </c:pt>
                <c:pt idx="58">
                  <c:v>3.7505451373746057E-2</c:v>
                </c:pt>
                <c:pt idx="59">
                  <c:v>3.9130434782608692E-2</c:v>
                </c:pt>
                <c:pt idx="60">
                  <c:v>3.9548022598870025E-2</c:v>
                </c:pt>
                <c:pt idx="61">
                  <c:v>4.4899738448125559E-2</c:v>
                </c:pt>
                <c:pt idx="62">
                  <c:v>4.6814044213264072E-2</c:v>
                </c:pt>
                <c:pt idx="63">
                  <c:v>4.31034482758621E-2</c:v>
                </c:pt>
                <c:pt idx="64">
                  <c:v>2.9072253099615253E-2</c:v>
                </c:pt>
                <c:pt idx="65">
                  <c:v>2.8425965210012727E-2</c:v>
                </c:pt>
                <c:pt idx="66">
                  <c:v>3.4526854219948833E-2</c:v>
                </c:pt>
                <c:pt idx="67">
                  <c:v>3.6658141517476484E-2</c:v>
                </c:pt>
                <c:pt idx="68">
                  <c:v>4.7962648556876042E-2</c:v>
                </c:pt>
                <c:pt idx="69">
                  <c:v>4.6335299073293923E-2</c:v>
                </c:pt>
                <c:pt idx="70">
                  <c:v>4.2454812946616238E-2</c:v>
                </c:pt>
                <c:pt idx="71">
                  <c:v>4.1422594142259461E-2</c:v>
                </c:pt>
                <c:pt idx="72">
                  <c:v>4.3896321070234112E-2</c:v>
                </c:pt>
                <c:pt idx="73">
                  <c:v>4.0884438881935825E-2</c:v>
                </c:pt>
                <c:pt idx="74">
                  <c:v>4.4720496894409933E-2</c:v>
                </c:pt>
                <c:pt idx="75">
                  <c:v>5.4545454545454453E-2</c:v>
                </c:pt>
                <c:pt idx="76">
                  <c:v>7.5612796011632621E-2</c:v>
                </c:pt>
                <c:pt idx="77">
                  <c:v>8.0445544554455406E-2</c:v>
                </c:pt>
                <c:pt idx="78">
                  <c:v>8.4054388133498303E-2</c:v>
                </c:pt>
                <c:pt idx="79">
                  <c:v>8.5526315789473673E-2</c:v>
                </c:pt>
                <c:pt idx="80">
                  <c:v>7.5739165654111096E-2</c:v>
                </c:pt>
                <c:pt idx="81">
                  <c:v>7.1658615136875881E-2</c:v>
                </c:pt>
                <c:pt idx="82">
                  <c:v>7.2983870967741948E-2</c:v>
                </c:pt>
                <c:pt idx="83">
                  <c:v>6.950582563278429E-2</c:v>
                </c:pt>
                <c:pt idx="84">
                  <c:v>6.8882659191029205E-2</c:v>
                </c:pt>
                <c:pt idx="85">
                  <c:v>7.4148296593186336E-2</c:v>
                </c:pt>
                <c:pt idx="86">
                  <c:v>5.866032500990892E-2</c:v>
                </c:pt>
                <c:pt idx="87">
                  <c:v>5.2899686520376132E-2</c:v>
                </c:pt>
                <c:pt idx="88">
                  <c:v>4.6736191579760611E-2</c:v>
                </c:pt>
                <c:pt idx="89">
                  <c:v>4.0091638029782439E-2</c:v>
                </c:pt>
                <c:pt idx="90">
                  <c:v>3.7628278221208511E-2</c:v>
                </c:pt>
                <c:pt idx="91">
                  <c:v>3.446969696969715E-2</c:v>
                </c:pt>
                <c:pt idx="92">
                  <c:v>4.1792168674698704E-2</c:v>
                </c:pt>
                <c:pt idx="93">
                  <c:v>4.4703230653643899E-2</c:v>
                </c:pt>
                <c:pt idx="94">
                  <c:v>5.1860202931228727E-2</c:v>
                </c:pt>
                <c:pt idx="95">
                  <c:v>5.8602554470323254E-2</c:v>
                </c:pt>
                <c:pt idx="96">
                  <c:v>5.7699512926189689E-2</c:v>
                </c:pt>
                <c:pt idx="97">
                  <c:v>6.7910447761194037E-2</c:v>
                </c:pt>
                <c:pt idx="98">
                  <c:v>8.723324597529003E-2</c:v>
                </c:pt>
                <c:pt idx="99">
                  <c:v>0.11760327502791235</c:v>
                </c:pt>
                <c:pt idx="100">
                  <c:v>0.12324723247232461</c:v>
                </c:pt>
                <c:pt idx="101">
                  <c:v>0.12738619676945695</c:v>
                </c:pt>
                <c:pt idx="102">
                  <c:v>0.13553113553113549</c:v>
                </c:pt>
                <c:pt idx="103">
                  <c:v>0.14536799707067005</c:v>
                </c:pt>
                <c:pt idx="104">
                  <c:v>0.14022406938923027</c:v>
                </c:pt>
                <c:pt idx="105">
                  <c:v>0.15893563466379002</c:v>
                </c:pt>
                <c:pt idx="106">
                  <c:v>0.17148981779206851</c:v>
                </c:pt>
                <c:pt idx="107">
                  <c:v>0.18133427963094384</c:v>
                </c:pt>
                <c:pt idx="108">
                  <c:v>0.18597236981934118</c:v>
                </c:pt>
                <c:pt idx="109">
                  <c:v>0.17575122292103429</c:v>
                </c:pt>
                <c:pt idx="110">
                  <c:v>0.15185950413223148</c:v>
                </c:pt>
                <c:pt idx="111">
                  <c:v>0.11888111888111874</c:v>
                </c:pt>
                <c:pt idx="112">
                  <c:v>0.116294349540079</c:v>
                </c:pt>
                <c:pt idx="113">
                  <c:v>0.12178443503744707</c:v>
                </c:pt>
                <c:pt idx="114">
                  <c:v>0.11322580645161295</c:v>
                </c:pt>
                <c:pt idx="115">
                  <c:v>0.10901534526854206</c:v>
                </c:pt>
                <c:pt idx="116">
                  <c:v>0.10808240887480203</c:v>
                </c:pt>
                <c:pt idx="117">
                  <c:v>9.7114489605957255E-2</c:v>
                </c:pt>
                <c:pt idx="118">
                  <c:v>8.6306800853918952E-2</c:v>
                </c:pt>
                <c:pt idx="119">
                  <c:v>7.5097626914989446E-2</c:v>
                </c:pt>
                <c:pt idx="120">
                  <c:v>6.5710872162485057E-2</c:v>
                </c:pt>
                <c:pt idx="121">
                  <c:v>7.2511144130757765E-2</c:v>
                </c:pt>
                <c:pt idx="122">
                  <c:v>8.4902840059790652E-2</c:v>
                </c:pt>
                <c:pt idx="123">
                  <c:v>8.2738095238095166E-2</c:v>
                </c:pt>
                <c:pt idx="124">
                  <c:v>7.5044143613890446E-2</c:v>
                </c:pt>
                <c:pt idx="125">
                  <c:v>5.6894049346879694E-2</c:v>
                </c:pt>
                <c:pt idx="126">
                  <c:v>4.8101999420457675E-2</c:v>
                </c:pt>
                <c:pt idx="127">
                  <c:v>4.5257999423465201E-2</c:v>
                </c:pt>
                <c:pt idx="128">
                  <c:v>3.7185354691075423E-2</c:v>
                </c:pt>
                <c:pt idx="129">
                  <c:v>3.308823529411753E-2</c:v>
                </c:pt>
                <c:pt idx="130">
                  <c:v>2.6108927568781581E-2</c:v>
                </c:pt>
                <c:pt idx="131">
                  <c:v>2.4587873707739627E-2</c:v>
                </c:pt>
                <c:pt idx="132">
                  <c:v>1.8497757847533602E-2</c:v>
                </c:pt>
                <c:pt idx="133">
                  <c:v>1.8841784427819475E-2</c:v>
                </c:pt>
                <c:pt idx="134">
                  <c:v>2.2871314411683663E-2</c:v>
                </c:pt>
                <c:pt idx="135">
                  <c:v>2.8312259483232571E-2</c:v>
                </c:pt>
                <c:pt idx="136">
                  <c:v>3.3670955379140555E-2</c:v>
                </c:pt>
                <c:pt idx="137">
                  <c:v>4.229607250755274E-2</c:v>
                </c:pt>
                <c:pt idx="138">
                  <c:v>5.0317943046723768E-2</c:v>
                </c:pt>
                <c:pt idx="139">
                  <c:v>5.0468836183121812E-2</c:v>
                </c:pt>
                <c:pt idx="140">
                  <c:v>5.7087699944842862E-2</c:v>
                </c:pt>
                <c:pt idx="141">
                  <c:v>5.2833287708732524E-2</c:v>
                </c:pt>
                <c:pt idx="142">
                  <c:v>5.2257181942544584E-2</c:v>
                </c:pt>
                <c:pt idx="143">
                  <c:v>5.2631578947368363E-2</c:v>
                </c:pt>
                <c:pt idx="144">
                  <c:v>6.5217391304347894E-2</c:v>
                </c:pt>
                <c:pt idx="145">
                  <c:v>6.3366875169975634E-2</c:v>
                </c:pt>
                <c:pt idx="146">
                  <c:v>6.438577586206895E-2</c:v>
                </c:pt>
                <c:pt idx="147">
                  <c:v>6.4421277733226257E-2</c:v>
                </c:pt>
                <c:pt idx="148">
                  <c:v>5.429025423728806E-2</c:v>
                </c:pt>
                <c:pt idx="149">
                  <c:v>5.428194993412383E-2</c:v>
                </c:pt>
                <c:pt idx="150">
                  <c:v>4.5538299552513761E-2</c:v>
                </c:pt>
                <c:pt idx="151">
                  <c:v>4.12181674980312E-2</c:v>
                </c:pt>
                <c:pt idx="152">
                  <c:v>4.2525436994521382E-2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40320"/>
        <c:axId val="83641856"/>
      </c:lineChart>
      <c:lineChart>
        <c:grouping val="standard"/>
        <c:varyColors val="0"/>
        <c:ser>
          <c:idx val="1"/>
          <c:order val="1"/>
          <c:tx>
            <c:v>Gengisbreytingar</c:v>
          </c:tx>
          <c:spPr>
            <a:ln w="50800">
              <a:solidFill>
                <a:srgbClr val="002060"/>
              </a:solidFill>
            </a:ln>
          </c:spPr>
          <c:marker>
            <c:symbol val="none"/>
          </c:marker>
          <c:cat>
            <c:numRef>
              <c:f>'Verðbólga og gengi'!$A$18:$A$170</c:f>
              <c:numCache>
                <c:formatCode>yyyy</c:formatCode>
                <c:ptCount val="15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</c:numCache>
            </c:numRef>
          </c:cat>
          <c:val>
            <c:numRef>
              <c:f>'Verðbólga og gengi'!$E$18:$E$170</c:f>
              <c:numCache>
                <c:formatCode>0.0%</c:formatCode>
                <c:ptCount val="153"/>
                <c:pt idx="0">
                  <c:v>-3.2999596988903868E-2</c:v>
                </c:pt>
                <c:pt idx="1">
                  <c:v>-4.399256863581591E-2</c:v>
                </c:pt>
                <c:pt idx="2">
                  <c:v>-4.6142195662296381E-2</c:v>
                </c:pt>
                <c:pt idx="3">
                  <c:v>-5.4926681831047652E-2</c:v>
                </c:pt>
                <c:pt idx="4">
                  <c:v>-6.1915947983694264E-2</c:v>
                </c:pt>
                <c:pt idx="5">
                  <c:v>-3.1885901762025659E-2</c:v>
                </c:pt>
                <c:pt idx="6">
                  <c:v>-1.2372395182967399E-2</c:v>
                </c:pt>
                <c:pt idx="7">
                  <c:v>-1.0130885202811246E-2</c:v>
                </c:pt>
                <c:pt idx="8">
                  <c:v>4.3831794550646119E-3</c:v>
                </c:pt>
                <c:pt idx="9">
                  <c:v>2.8633855270774111E-2</c:v>
                </c:pt>
                <c:pt idx="10">
                  <c:v>6.1848630849209663E-2</c:v>
                </c:pt>
                <c:pt idx="11">
                  <c:v>8.2038293193066769E-2</c:v>
                </c:pt>
                <c:pt idx="12">
                  <c:v>9.3863854094970778E-2</c:v>
                </c:pt>
                <c:pt idx="13">
                  <c:v>0.10412571999958509</c:v>
                </c:pt>
                <c:pt idx="14">
                  <c:v>0.11744423837525431</c:v>
                </c:pt>
                <c:pt idx="15">
                  <c:v>0.18205650905649118</c:v>
                </c:pt>
                <c:pt idx="16">
                  <c:v>0.26350564659996034</c:v>
                </c:pt>
                <c:pt idx="17">
                  <c:v>0.25532230501256015</c:v>
                </c:pt>
                <c:pt idx="18">
                  <c:v>0.21062594190999029</c:v>
                </c:pt>
                <c:pt idx="19">
                  <c:v>0.2059343288264246</c:v>
                </c:pt>
                <c:pt idx="20">
                  <c:v>0.22275555521991719</c:v>
                </c:pt>
                <c:pt idx="21">
                  <c:v>0.23096890616751242</c:v>
                </c:pt>
                <c:pt idx="22">
                  <c:v>0.24394160639858176</c:v>
                </c:pt>
                <c:pt idx="23">
                  <c:v>0.19632975070377379</c:v>
                </c:pt>
                <c:pt idx="24">
                  <c:v>0.14660131434486012</c:v>
                </c:pt>
                <c:pt idx="25">
                  <c:v>0.12808851240745311</c:v>
                </c:pt>
                <c:pt idx="26">
                  <c:v>0.11792816599949929</c:v>
                </c:pt>
                <c:pt idx="27">
                  <c:v>4.0169711704874489E-2</c:v>
                </c:pt>
                <c:pt idx="28">
                  <c:v>-5.4021869544975676E-2</c:v>
                </c:pt>
                <c:pt idx="29">
                  <c:v>-6.9425764856898886E-2</c:v>
                </c:pt>
                <c:pt idx="30">
                  <c:v>-6.3427507207728606E-2</c:v>
                </c:pt>
                <c:pt idx="31">
                  <c:v>-6.4771154309792744E-2</c:v>
                </c:pt>
                <c:pt idx="32">
                  <c:v>-6.7703911983353793E-2</c:v>
                </c:pt>
                <c:pt idx="33">
                  <c:v>-8.3568056726659568E-2</c:v>
                </c:pt>
                <c:pt idx="34">
                  <c:v>-0.11594454779473951</c:v>
                </c:pt>
                <c:pt idx="35">
                  <c:v>-0.11162062544170481</c:v>
                </c:pt>
                <c:pt idx="36">
                  <c:v>-9.9874305616400538E-2</c:v>
                </c:pt>
                <c:pt idx="37">
                  <c:v>-9.6568736007302203E-2</c:v>
                </c:pt>
                <c:pt idx="38">
                  <c:v>-9.2629097806105065E-2</c:v>
                </c:pt>
                <c:pt idx="39">
                  <c:v>-8.3282038043233086E-2</c:v>
                </c:pt>
                <c:pt idx="40">
                  <c:v>-6.1487634617710007E-2</c:v>
                </c:pt>
                <c:pt idx="41">
                  <c:v>-4.457721633736611E-2</c:v>
                </c:pt>
                <c:pt idx="42">
                  <c:v>-1.3701873895409333E-2</c:v>
                </c:pt>
                <c:pt idx="43">
                  <c:v>9.6903351056065734E-3</c:v>
                </c:pt>
                <c:pt idx="44">
                  <c:v>-9.6342309374558566E-3</c:v>
                </c:pt>
                <c:pt idx="45">
                  <c:v>-1.5387865405074974E-2</c:v>
                </c:pt>
                <c:pt idx="46">
                  <c:v>-1.5779335984831055E-2</c:v>
                </c:pt>
                <c:pt idx="47">
                  <c:v>1.6669116633900583E-3</c:v>
                </c:pt>
                <c:pt idx="48">
                  <c:v>-9.430434079820138E-3</c:v>
                </c:pt>
                <c:pt idx="49">
                  <c:v>-2.4949310716468887E-3</c:v>
                </c:pt>
                <c:pt idx="50">
                  <c:v>8.4466400013638587E-3</c:v>
                </c:pt>
                <c:pt idx="51">
                  <c:v>3.2821021952801566E-2</c:v>
                </c:pt>
                <c:pt idx="52">
                  <c:v>4.2723656640413443E-2</c:v>
                </c:pt>
                <c:pt idx="53">
                  <c:v>1.6776444299357207E-2</c:v>
                </c:pt>
                <c:pt idx="54">
                  <c:v>-6.0344975151157554E-3</c:v>
                </c:pt>
                <c:pt idx="55">
                  <c:v>-2.9004522865148874E-2</c:v>
                </c:pt>
                <c:pt idx="56">
                  <c:v>-2.8164189488220082E-2</c:v>
                </c:pt>
                <c:pt idx="57">
                  <c:v>-2.8709608587104696E-2</c:v>
                </c:pt>
                <c:pt idx="58">
                  <c:v>-3.5625636457252141E-2</c:v>
                </c:pt>
                <c:pt idx="59">
                  <c:v>-7.3157306396507749E-2</c:v>
                </c:pt>
                <c:pt idx="60">
                  <c:v>-6.4341570175983409E-2</c:v>
                </c:pt>
                <c:pt idx="61">
                  <c:v>-7.0516158459254741E-2</c:v>
                </c:pt>
                <c:pt idx="62">
                  <c:v>-0.10132285431689148</c:v>
                </c:pt>
                <c:pt idx="63">
                  <c:v>-9.2706977150469716E-2</c:v>
                </c:pt>
                <c:pt idx="64">
                  <c:v>-7.3556899218132576E-2</c:v>
                </c:pt>
                <c:pt idx="65">
                  <c:v>-9.2231322243149116E-2</c:v>
                </c:pt>
                <c:pt idx="66">
                  <c:v>-0.10337922442381819</c:v>
                </c:pt>
                <c:pt idx="67">
                  <c:v>-0.10056669778788985</c:v>
                </c:pt>
                <c:pt idx="68">
                  <c:v>-0.12518591686866898</c:v>
                </c:pt>
                <c:pt idx="69">
                  <c:v>-0.15308005171560934</c:v>
                </c:pt>
                <c:pt idx="70">
                  <c:v>-0.14653825268868648</c:v>
                </c:pt>
                <c:pt idx="71">
                  <c:v>-8.3956366678388572E-2</c:v>
                </c:pt>
                <c:pt idx="72">
                  <c:v>-7.9205965546433776E-2</c:v>
                </c:pt>
                <c:pt idx="73">
                  <c:v>-3.5582122070326738E-2</c:v>
                </c:pt>
                <c:pt idx="74">
                  <c:v>7.1866874063303054E-2</c:v>
                </c:pt>
                <c:pt idx="75">
                  <c:v>0.14115745601208896</c:v>
                </c:pt>
                <c:pt idx="76">
                  <c:v>0.11348000710046913</c:v>
                </c:pt>
                <c:pt idx="77">
                  <c:v>0.17689813231489615</c:v>
                </c:pt>
                <c:pt idx="78">
                  <c:v>0.19063071567534551</c:v>
                </c:pt>
                <c:pt idx="79">
                  <c:v>0.14228634605268664</c:v>
                </c:pt>
                <c:pt idx="80">
                  <c:v>0.15848895531836105</c:v>
                </c:pt>
                <c:pt idx="81">
                  <c:v>0.16381514118982188</c:v>
                </c:pt>
                <c:pt idx="82">
                  <c:v>0.20233267405935296</c:v>
                </c:pt>
                <c:pt idx="83">
                  <c:v>0.19498761824474165</c:v>
                </c:pt>
                <c:pt idx="84">
                  <c:v>0.20733063190452694</c:v>
                </c:pt>
                <c:pt idx="85">
                  <c:v>0.13118389290841392</c:v>
                </c:pt>
                <c:pt idx="86">
                  <c:v>4.1879400699650793E-2</c:v>
                </c:pt>
                <c:pt idx="87">
                  <c:v>-5.0437736657420018E-2</c:v>
                </c:pt>
                <c:pt idx="88">
                  <c:v>-8.2389956207810533E-2</c:v>
                </c:pt>
                <c:pt idx="89">
                  <c:v>-0.11857289410628091</c:v>
                </c:pt>
                <c:pt idx="90">
                  <c:v>-0.12898685579851521</c:v>
                </c:pt>
                <c:pt idx="91">
                  <c:v>-2.8847351583625058E-2</c:v>
                </c:pt>
                <c:pt idx="92">
                  <c:v>-2.143672020327958E-2</c:v>
                </c:pt>
                <c:pt idx="93">
                  <c:v>-1.9039944734248415E-2</c:v>
                </c:pt>
                <c:pt idx="94">
                  <c:v>-2.3815291203049482E-2</c:v>
                </c:pt>
                <c:pt idx="95">
                  <c:v>-3.3375196438871546E-2</c:v>
                </c:pt>
                <c:pt idx="96">
                  <c:v>8.2286680461969297E-3</c:v>
                </c:pt>
                <c:pt idx="97">
                  <c:v>8.2458959823603628E-2</c:v>
                </c:pt>
                <c:pt idx="98">
                  <c:v>0.2105311224714137</c:v>
                </c:pt>
                <c:pt idx="99">
                  <c:v>0.27078346534209352</c:v>
                </c:pt>
                <c:pt idx="100">
                  <c:v>0.32411521335650795</c:v>
                </c:pt>
                <c:pt idx="101">
                  <c:v>0.40563945600920381</c:v>
                </c:pt>
                <c:pt idx="102">
                  <c:v>0.42934910061421139</c:v>
                </c:pt>
                <c:pt idx="103">
                  <c:v>0.33542826346645049</c:v>
                </c:pt>
                <c:pt idx="104">
                  <c:v>0.44940690712126696</c:v>
                </c:pt>
                <c:pt idx="105">
                  <c:v>0.75504721799806851</c:v>
                </c:pt>
                <c:pt idx="106">
                  <c:v>0.94396443392421614</c:v>
                </c:pt>
                <c:pt idx="107">
                  <c:v>0.80181364114818909</c:v>
                </c:pt>
                <c:pt idx="108">
                  <c:v>0.71331702638549821</c:v>
                </c:pt>
                <c:pt idx="109">
                  <c:v>0.47892606398881044</c:v>
                </c:pt>
                <c:pt idx="110">
                  <c:v>0.33931195545223392</c:v>
                </c:pt>
                <c:pt idx="111">
                  <c:v>0.44071732456542589</c:v>
                </c:pt>
                <c:pt idx="112">
                  <c:v>0.47441902836056338</c:v>
                </c:pt>
                <c:pt idx="113">
                  <c:v>0.43982460256371758</c:v>
                </c:pt>
                <c:pt idx="114">
                  <c:v>0.45220687496533207</c:v>
                </c:pt>
                <c:pt idx="115">
                  <c:v>0.47670482210234333</c:v>
                </c:pt>
                <c:pt idx="116">
                  <c:v>0.35913064002036488</c:v>
                </c:pt>
                <c:pt idx="117">
                  <c:v>0.16453072017345427</c:v>
                </c:pt>
                <c:pt idx="118">
                  <c:v>3.2146385044681702E-2</c:v>
                </c:pt>
                <c:pt idx="119">
                  <c:v>9.0772073590468461E-2</c:v>
                </c:pt>
                <c:pt idx="120">
                  <c:v>9.637336185291101E-2</c:v>
                </c:pt>
                <c:pt idx="121">
                  <c:v>0.20982742138823207</c:v>
                </c:pt>
                <c:pt idx="122">
                  <c:v>0.17770590061639102</c:v>
                </c:pt>
                <c:pt idx="123">
                  <c:v>4.5546275365142552E-2</c:v>
                </c:pt>
                <c:pt idx="124">
                  <c:v>-1.8741330405356638E-2</c:v>
                </c:pt>
                <c:pt idx="125">
                  <c:v>-6.9700560144002166E-2</c:v>
                </c:pt>
                <c:pt idx="126">
                  <c:v>-8.2613682960510304E-2</c:v>
                </c:pt>
                <c:pt idx="127">
                  <c:v>-0.11284536885115604</c:v>
                </c:pt>
                <c:pt idx="128">
                  <c:v>-0.11808189783412681</c:v>
                </c:pt>
                <c:pt idx="129">
                  <c:v>-0.12428155278984432</c:v>
                </c:pt>
                <c:pt idx="130">
                  <c:v>-0.13405800839800386</c:v>
                </c:pt>
                <c:pt idx="131">
                  <c:v>-0.12156002313067382</c:v>
                </c:pt>
                <c:pt idx="132">
                  <c:v>-9.601424278658599E-2</c:v>
                </c:pt>
                <c:pt idx="133">
                  <c:v>-6.9617350133568623E-2</c:v>
                </c:pt>
                <c:pt idx="134">
                  <c:v>-5.2856210953062588E-2</c:v>
                </c:pt>
                <c:pt idx="135">
                  <c:v>-4.4750463756110581E-2</c:v>
                </c:pt>
                <c:pt idx="136">
                  <c:v>-1.1066423682705162E-3</c:v>
                </c:pt>
                <c:pt idx="137">
                  <c:v>3.2780848711959631E-2</c:v>
                </c:pt>
                <c:pt idx="138">
                  <c:v>4.0968685327555709E-2</c:v>
                </c:pt>
                <c:pt idx="139">
                  <c:v>5.3625896346777058E-2</c:v>
                </c:pt>
                <c:pt idx="140">
                  <c:v>4.8985955328488595E-2</c:v>
                </c:pt>
                <c:pt idx="141">
                  <c:v>3.6694211111622632E-2</c:v>
                </c:pt>
                <c:pt idx="142">
                  <c:v>4.463064155101959E-2</c:v>
                </c:pt>
                <c:pt idx="143">
                  <c:v>4.8149943776643722E-2</c:v>
                </c:pt>
                <c:pt idx="144">
                  <c:v>3.8123226526016518E-2</c:v>
                </c:pt>
                <c:pt idx="145">
                  <c:v>4.1440460488999964E-2</c:v>
                </c:pt>
                <c:pt idx="146">
                  <c:v>5.6375882265006894E-2</c:v>
                </c:pt>
                <c:pt idx="147">
                  <c:v>5.5810490634456977E-2</c:v>
                </c:pt>
                <c:pt idx="148">
                  <c:v>2.2724661465276075E-2</c:v>
                </c:pt>
                <c:pt idx="149">
                  <c:v>1.8905518250751374E-3</c:v>
                </c:pt>
                <c:pt idx="150">
                  <c:v>-2.3903899829036956E-2</c:v>
                </c:pt>
                <c:pt idx="151">
                  <c:v>-5.090191536131794E-2</c:v>
                </c:pt>
                <c:pt idx="152">
                  <c:v>1.0086893704017719E-2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3376"/>
        <c:axId val="83643392"/>
      </c:lineChart>
      <c:dateAx>
        <c:axId val="83640320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nextTo"/>
        <c:crossAx val="83641856"/>
        <c:crosses val="autoZero"/>
        <c:auto val="1"/>
        <c:lblOffset val="100"/>
        <c:baseTimeUnit val="months"/>
      </c:dateAx>
      <c:valAx>
        <c:axId val="83641856"/>
        <c:scaling>
          <c:orientation val="minMax"/>
        </c:scaling>
        <c:delete val="0"/>
        <c:axPos val="l"/>
        <c:numFmt formatCode="0%" sourceLinked="0"/>
        <c:majorTickMark val="in"/>
        <c:minorTickMark val="none"/>
        <c:tickLblPos val="nextTo"/>
        <c:crossAx val="83640320"/>
        <c:crosses val="autoZero"/>
        <c:crossBetween val="between"/>
      </c:valAx>
      <c:valAx>
        <c:axId val="83643392"/>
        <c:scaling>
          <c:orientation val="minMax"/>
        </c:scaling>
        <c:delete val="0"/>
        <c:axPos val="r"/>
        <c:numFmt formatCode="0%" sourceLinked="0"/>
        <c:majorTickMark val="in"/>
        <c:minorTickMark val="none"/>
        <c:tickLblPos val="nextTo"/>
        <c:crossAx val="83653376"/>
        <c:crosses val="max"/>
        <c:crossBetween val="between"/>
      </c:valAx>
      <c:dateAx>
        <c:axId val="83653376"/>
        <c:scaling>
          <c:orientation val="minMax"/>
        </c:scaling>
        <c:delete val="1"/>
        <c:axPos val="b"/>
        <c:numFmt formatCode="yyyy" sourceLinked="1"/>
        <c:majorTickMark val="out"/>
        <c:minorTickMark val="none"/>
        <c:tickLblPos val="nextTo"/>
        <c:crossAx val="83643392"/>
        <c:crosses val="autoZero"/>
        <c:auto val="1"/>
        <c:lblOffset val="100"/>
        <c:baseTimeUnit val="months"/>
      </c:date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600"/>
      </a:pPr>
      <a:endParaRPr lang="is-I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s-I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53643942506942"/>
          <c:y val="0.10205211236282791"/>
          <c:w val="0.86737798380021403"/>
          <c:h val="0.86713386623868804"/>
        </c:manualLayout>
      </c:layout>
      <c:barChart>
        <c:barDir val="col"/>
        <c:grouping val="clustered"/>
        <c:varyColors val="0"/>
        <c:ser>
          <c:idx val="0"/>
          <c:order val="0"/>
          <c:tx>
            <c:v>Gjaldeyrisforði (í lok árs)</c:v>
          </c:tx>
          <c:spPr>
            <a:solidFill>
              <a:srgbClr val="002060"/>
            </a:solidFill>
          </c:spPr>
          <c:invertIfNegative val="0"/>
          <c:cat>
            <c:numRef>
              <c:f>'Endurgreiðsluferill '!$B$7:$P$7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'Endurgreiðsluferill '!$B$8:$P$8</c:f>
              <c:numCache>
                <c:formatCode>#,##0</c:formatCode>
                <c:ptCount val="15"/>
                <c:pt idx="0">
                  <c:v>1047285</c:v>
                </c:pt>
                <c:pt idx="1">
                  <c:v>598984.47823999997</c:v>
                </c:pt>
                <c:pt idx="2">
                  <c:v>482614.40763138077</c:v>
                </c:pt>
                <c:pt idx="3">
                  <c:v>326151.18384070718</c:v>
                </c:pt>
                <c:pt idx="4">
                  <c:v>158160.58688897756</c:v>
                </c:pt>
                <c:pt idx="5">
                  <c:v>-130019.81454895844</c:v>
                </c:pt>
                <c:pt idx="6">
                  <c:v>-287905.47854895843</c:v>
                </c:pt>
                <c:pt idx="7">
                  <c:v>-437051.14254895842</c:v>
                </c:pt>
                <c:pt idx="8">
                  <c:v>-491769.57021617604</c:v>
                </c:pt>
                <c:pt idx="9">
                  <c:v>-544591.9796120096</c:v>
                </c:pt>
                <c:pt idx="10">
                  <c:v>-597414.38488804956</c:v>
                </c:pt>
                <c:pt idx="11">
                  <c:v>-742471.74988441274</c:v>
                </c:pt>
                <c:pt idx="12">
                  <c:v>-765657.41388441273</c:v>
                </c:pt>
                <c:pt idx="13">
                  <c:v>-788843.07788441272</c:v>
                </c:pt>
                <c:pt idx="14">
                  <c:v>-810435.90988441277</c:v>
                </c:pt>
              </c:numCache>
            </c:numRef>
          </c:val>
        </c:ser>
        <c:ser>
          <c:idx val="1"/>
          <c:order val="1"/>
          <c:tx>
            <c:v>Endurgreiðsla erlendra lána</c:v>
          </c:tx>
          <c:spPr>
            <a:solidFill>
              <a:srgbClr val="C00000"/>
            </a:solidFill>
          </c:spPr>
          <c:invertIfNegative val="0"/>
          <c:cat>
            <c:numRef>
              <c:f>'Endurgreiðsluferill '!$B$7:$P$7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'Endurgreiðsluferill '!$B$18:$P$18</c:f>
              <c:numCache>
                <c:formatCode>#,##0</c:formatCode>
                <c:ptCount val="15"/>
                <c:pt idx="1">
                  <c:v>-127786.52175999999</c:v>
                </c:pt>
                <c:pt idx="2">
                  <c:v>-99909.070608619208</c:v>
                </c:pt>
                <c:pt idx="3">
                  <c:v>-115702.2237906736</c:v>
                </c:pt>
                <c:pt idx="4">
                  <c:v>-147990.59695172962</c:v>
                </c:pt>
                <c:pt idx="5">
                  <c:v>-268180.401437936</c:v>
                </c:pt>
                <c:pt idx="6">
                  <c:v>-137885.66399999999</c:v>
                </c:pt>
                <c:pt idx="7">
                  <c:v>-129145.664</c:v>
                </c:pt>
                <c:pt idx="8">
                  <c:v>-34718.427667217606</c:v>
                </c:pt>
                <c:pt idx="9">
                  <c:v>-32822.409395833594</c:v>
                </c:pt>
                <c:pt idx="10">
                  <c:v>-32822.405276039994</c:v>
                </c:pt>
                <c:pt idx="11">
                  <c:v>-125057.36499636321</c:v>
                </c:pt>
                <c:pt idx="12">
                  <c:v>-3185.6639999999993</c:v>
                </c:pt>
                <c:pt idx="13">
                  <c:v>-3185.6639999999993</c:v>
                </c:pt>
                <c:pt idx="14">
                  <c:v>-1592.8319999999997</c:v>
                </c:pt>
              </c:numCache>
            </c:numRef>
          </c:val>
        </c:ser>
        <c:ser>
          <c:idx val="2"/>
          <c:order val="2"/>
          <c:tx>
            <c:v>Viðskiptajöfnuður án slitabanka</c:v>
          </c:tx>
          <c:invertIfNegative val="0"/>
          <c:cat>
            <c:numRef>
              <c:f>'Endurgreiðsluferill '!$B$7:$P$7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'Endurgreiðsluferill '!$B$19:$P$19</c:f>
              <c:numCache>
                <c:formatCode>#,##0</c:formatCode>
                <c:ptCount val="15"/>
                <c:pt idx="1">
                  <c:v>3486</c:v>
                </c:pt>
                <c:pt idx="2">
                  <c:v>-16461</c:v>
                </c:pt>
                <c:pt idx="3">
                  <c:v>-40761</c:v>
                </c:pt>
                <c:pt idx="4">
                  <c:v>-20000</c:v>
                </c:pt>
                <c:pt idx="5">
                  <c:v>-20000</c:v>
                </c:pt>
                <c:pt idx="6">
                  <c:v>-20000</c:v>
                </c:pt>
                <c:pt idx="7">
                  <c:v>-20000</c:v>
                </c:pt>
                <c:pt idx="8">
                  <c:v>-20000</c:v>
                </c:pt>
                <c:pt idx="9">
                  <c:v>-20000</c:v>
                </c:pt>
                <c:pt idx="10">
                  <c:v>-20000</c:v>
                </c:pt>
                <c:pt idx="11">
                  <c:v>-20000</c:v>
                </c:pt>
                <c:pt idx="12">
                  <c:v>-20000</c:v>
                </c:pt>
                <c:pt idx="13">
                  <c:v>-20000</c:v>
                </c:pt>
                <c:pt idx="14">
                  <c:v>-20000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645568"/>
        <c:axId val="85651456"/>
      </c:barChart>
      <c:catAx>
        <c:axId val="8564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5651456"/>
        <c:crosses val="autoZero"/>
        <c:auto val="1"/>
        <c:lblAlgn val="ctr"/>
        <c:lblOffset val="100"/>
        <c:noMultiLvlLbl val="0"/>
      </c:catAx>
      <c:valAx>
        <c:axId val="8565145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85645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4809033766515289"/>
          <c:y val="7.6542342614632594E-2"/>
          <c:w val="0.32872195163643347"/>
          <c:h val="0.1586169033280710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600"/>
      </a:pPr>
      <a:endParaRPr lang="is-I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s-I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Kostnaður Íslands álags</c:v>
          </c:tx>
          <c:spPr>
            <a:solidFill>
              <a:srgbClr val="002060"/>
            </a:solidFill>
          </c:spPr>
          <c:invertIfNegative val="0"/>
          <c:cat>
            <c:strRef>
              <c:f>'Íslands álag'!$A$7:$A$18</c:f>
              <c:strCach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strCache>
            </c:strRef>
          </c:cat>
          <c:val>
            <c:numRef>
              <c:f>'Íslands álag'!$I$7:$I$18</c:f>
              <c:numCache>
                <c:formatCode>#,##0</c:formatCode>
                <c:ptCount val="12"/>
                <c:pt idx="0">
                  <c:v>111336.3834610395</c:v>
                </c:pt>
                <c:pt idx="1">
                  <c:v>117567.495312905</c:v>
                </c:pt>
                <c:pt idx="2">
                  <c:v>98697.051772855906</c:v>
                </c:pt>
                <c:pt idx="3">
                  <c:v>116758.4928569242</c:v>
                </c:pt>
                <c:pt idx="4">
                  <c:v>114581.59216898134</c:v>
                </c:pt>
                <c:pt idx="5">
                  <c:v>166221.44651367961</c:v>
                </c:pt>
                <c:pt idx="6">
                  <c:v>197702.30590277779</c:v>
                </c:pt>
                <c:pt idx="7">
                  <c:v>251937.17235766954</c:v>
                </c:pt>
                <c:pt idx="8">
                  <c:v>332535.87878028781</c:v>
                </c:pt>
                <c:pt idx="9">
                  <c:v>243233.93246280303</c:v>
                </c:pt>
                <c:pt idx="10">
                  <c:v>191278.47401973585</c:v>
                </c:pt>
                <c:pt idx="11">
                  <c:v>220749.26320140235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749120"/>
        <c:axId val="85755008"/>
      </c:barChart>
      <c:lineChart>
        <c:grouping val="standard"/>
        <c:varyColors val="0"/>
        <c:ser>
          <c:idx val="1"/>
          <c:order val="1"/>
          <c:tx>
            <c:v>Meðaltal 2000-2007</c:v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val>
            <c:numRef>
              <c:f>'Íslands álag'!$J$7:$J$18</c:f>
              <c:numCache>
                <c:formatCode>#,##0</c:formatCode>
                <c:ptCount val="12"/>
                <c:pt idx="0">
                  <c:v>146850.24254335411</c:v>
                </c:pt>
                <c:pt idx="1">
                  <c:v>146850.24254335411</c:v>
                </c:pt>
                <c:pt idx="2">
                  <c:v>146850.24254335411</c:v>
                </c:pt>
                <c:pt idx="3">
                  <c:v>146850.24254335411</c:v>
                </c:pt>
                <c:pt idx="4">
                  <c:v>146850.24254335411</c:v>
                </c:pt>
                <c:pt idx="5">
                  <c:v>146850.24254335411</c:v>
                </c:pt>
                <c:pt idx="6">
                  <c:v>146850.24254335411</c:v>
                </c:pt>
                <c:pt idx="7">
                  <c:v>146850.24254335411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749120"/>
        <c:axId val="85755008"/>
      </c:lineChart>
      <c:catAx>
        <c:axId val="85749120"/>
        <c:scaling>
          <c:orientation val="minMax"/>
        </c:scaling>
        <c:delete val="0"/>
        <c:axPos val="b"/>
        <c:majorTickMark val="in"/>
        <c:minorTickMark val="none"/>
        <c:tickLblPos val="nextTo"/>
        <c:crossAx val="85755008"/>
        <c:crosses val="autoZero"/>
        <c:auto val="1"/>
        <c:lblAlgn val="ctr"/>
        <c:lblOffset val="100"/>
        <c:noMultiLvlLbl val="0"/>
      </c:catAx>
      <c:valAx>
        <c:axId val="85755008"/>
        <c:scaling>
          <c:orientation val="minMax"/>
        </c:scaling>
        <c:delete val="0"/>
        <c:axPos val="l"/>
        <c:numFmt formatCode="#,##0" sourceLinked="1"/>
        <c:majorTickMark val="in"/>
        <c:minorTickMark val="none"/>
        <c:tickLblPos val="nextTo"/>
        <c:crossAx val="8574912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000"/>
      </a:pPr>
      <a:endParaRPr lang="is-I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s-I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784722222222222E-2"/>
          <c:y val="0.14859680134680134"/>
          <c:w val="0.83064360587002095"/>
          <c:h val="0.65050573192239858"/>
        </c:manualLayout>
      </c:layout>
      <c:lineChart>
        <c:grouping val="standard"/>
        <c:varyColors val="0"/>
        <c:ser>
          <c:idx val="0"/>
          <c:order val="1"/>
          <c:tx>
            <c:v>Verðbólga (v.ás)</c:v>
          </c:tx>
          <c:spPr>
            <a:ln w="19050"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'Verðbólga og gengi'!$A$18:$A$170</c:f>
              <c:numCache>
                <c:formatCode>yyyy</c:formatCode>
                <c:ptCount val="15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</c:numCache>
            </c:numRef>
          </c:cat>
          <c:val>
            <c:numRef>
              <c:f>'Verðbólga og gengi'!$D$18:$D$170</c:f>
              <c:numCache>
                <c:formatCode>0.0%</c:formatCode>
                <c:ptCount val="153"/>
                <c:pt idx="0">
                  <c:v>5.7900432900432897E-2</c:v>
                </c:pt>
                <c:pt idx="1">
                  <c:v>5.6368563685636808E-2</c:v>
                </c:pt>
                <c:pt idx="2">
                  <c:v>5.9331175836030203E-2</c:v>
                </c:pt>
                <c:pt idx="3">
                  <c:v>6.0085836909871126E-2</c:v>
                </c:pt>
                <c:pt idx="4">
                  <c:v>5.9263214095034655E-2</c:v>
                </c:pt>
                <c:pt idx="5">
                  <c:v>5.4555084745762539E-2</c:v>
                </c:pt>
                <c:pt idx="6">
                  <c:v>5.5936675461741414E-2</c:v>
                </c:pt>
                <c:pt idx="7">
                  <c:v>4.6792849631966282E-2</c:v>
                </c:pt>
                <c:pt idx="8">
                  <c:v>4.014598540145986E-2</c:v>
                </c:pt>
                <c:pt idx="9">
                  <c:v>4.2421107087428744E-2</c:v>
                </c:pt>
                <c:pt idx="10">
                  <c:v>4.5525090532850365E-2</c:v>
                </c:pt>
                <c:pt idx="11">
                  <c:v>4.1752577319587703E-2</c:v>
                </c:pt>
                <c:pt idx="12">
                  <c:v>3.529411764705892E-2</c:v>
                </c:pt>
                <c:pt idx="13">
                  <c:v>4.0533606977937398E-2</c:v>
                </c:pt>
                <c:pt idx="14">
                  <c:v>3.8696537678207799E-2</c:v>
                </c:pt>
                <c:pt idx="15">
                  <c:v>4.5040485829959565E-2</c:v>
                </c:pt>
                <c:pt idx="16">
                  <c:v>5.5443548387096753E-2</c:v>
                </c:pt>
                <c:pt idx="17">
                  <c:v>6.7805123053741756E-2</c:v>
                </c:pt>
                <c:pt idx="18">
                  <c:v>7.0464767616191804E-2</c:v>
                </c:pt>
                <c:pt idx="19">
                  <c:v>7.9357106981416514E-2</c:v>
                </c:pt>
                <c:pt idx="20">
                  <c:v>8.4210526315789513E-2</c:v>
                </c:pt>
                <c:pt idx="21">
                  <c:v>8.0397022332506118E-2</c:v>
                </c:pt>
                <c:pt idx="22">
                  <c:v>8.1147946561108464E-2</c:v>
                </c:pt>
                <c:pt idx="23">
                  <c:v>8.6095992083127237E-2</c:v>
                </c:pt>
                <c:pt idx="24">
                  <c:v>9.436758893280639E-2</c:v>
                </c:pt>
                <c:pt idx="25">
                  <c:v>8.9250493096646899E-2</c:v>
                </c:pt>
                <c:pt idx="26">
                  <c:v>8.7254901960784448E-2</c:v>
                </c:pt>
                <c:pt idx="27">
                  <c:v>7.4576271186440612E-2</c:v>
                </c:pt>
                <c:pt idx="28">
                  <c:v>5.9216809933142267E-2</c:v>
                </c:pt>
                <c:pt idx="29">
                  <c:v>4.7977422389463786E-2</c:v>
                </c:pt>
                <c:pt idx="30">
                  <c:v>4.1083099906629394E-2</c:v>
                </c:pt>
                <c:pt idx="31">
                  <c:v>3.2107957189390524E-2</c:v>
                </c:pt>
                <c:pt idx="32">
                  <c:v>3.0513176144244092E-2</c:v>
                </c:pt>
                <c:pt idx="33">
                  <c:v>2.9398254478640418E-2</c:v>
                </c:pt>
                <c:pt idx="34">
                  <c:v>2.3798627002288297E-2</c:v>
                </c:pt>
                <c:pt idx="35">
                  <c:v>2.0045558086560389E-2</c:v>
                </c:pt>
                <c:pt idx="36">
                  <c:v>1.4446952595936757E-2</c:v>
                </c:pt>
                <c:pt idx="37">
                  <c:v>1.5391579900407404E-2</c:v>
                </c:pt>
                <c:pt idx="38">
                  <c:v>2.2091974752028731E-2</c:v>
                </c:pt>
                <c:pt idx="39">
                  <c:v>2.2983325822442557E-2</c:v>
                </c:pt>
                <c:pt idx="40">
                  <c:v>2.1641118124436254E-2</c:v>
                </c:pt>
                <c:pt idx="41">
                  <c:v>1.795332136445249E-2</c:v>
                </c:pt>
                <c:pt idx="42">
                  <c:v>1.5695067264573925E-2</c:v>
                </c:pt>
                <c:pt idx="43">
                  <c:v>2.0288548241659043E-2</c:v>
                </c:pt>
                <c:pt idx="44">
                  <c:v>2.243158366980702E-2</c:v>
                </c:pt>
                <c:pt idx="45">
                  <c:v>2.1865238732708736E-2</c:v>
                </c:pt>
                <c:pt idx="46">
                  <c:v>2.5033527045149828E-2</c:v>
                </c:pt>
                <c:pt idx="47">
                  <c:v>2.7244305493523857E-2</c:v>
                </c:pt>
                <c:pt idx="48">
                  <c:v>2.4032042723631575E-2</c:v>
                </c:pt>
                <c:pt idx="49">
                  <c:v>2.2737405260811361E-2</c:v>
                </c:pt>
                <c:pt idx="50">
                  <c:v>1.7644464049404451E-2</c:v>
                </c:pt>
                <c:pt idx="51">
                  <c:v>2.2026431718061623E-2</c:v>
                </c:pt>
                <c:pt idx="52">
                  <c:v>3.2215357458075911E-2</c:v>
                </c:pt>
                <c:pt idx="53">
                  <c:v>3.9241622574955892E-2</c:v>
                </c:pt>
                <c:pt idx="54">
                  <c:v>3.5761589403973559E-2</c:v>
                </c:pt>
                <c:pt idx="55">
                  <c:v>3.6676977463543814E-2</c:v>
                </c:pt>
                <c:pt idx="56">
                  <c:v>3.3786748573935821E-2</c:v>
                </c:pt>
                <c:pt idx="57">
                  <c:v>3.6681222707423577E-2</c:v>
                </c:pt>
                <c:pt idx="58">
                  <c:v>3.7505451373746057E-2</c:v>
                </c:pt>
                <c:pt idx="59">
                  <c:v>3.9130434782608692E-2</c:v>
                </c:pt>
                <c:pt idx="60">
                  <c:v>3.9548022598870025E-2</c:v>
                </c:pt>
                <c:pt idx="61">
                  <c:v>4.4899738448125559E-2</c:v>
                </c:pt>
                <c:pt idx="62">
                  <c:v>4.6814044213264072E-2</c:v>
                </c:pt>
                <c:pt idx="63">
                  <c:v>4.31034482758621E-2</c:v>
                </c:pt>
                <c:pt idx="64">
                  <c:v>2.9072253099615253E-2</c:v>
                </c:pt>
                <c:pt idx="65">
                  <c:v>2.8425965210012727E-2</c:v>
                </c:pt>
                <c:pt idx="66">
                  <c:v>3.4526854219948833E-2</c:v>
                </c:pt>
                <c:pt idx="67">
                  <c:v>3.6658141517476484E-2</c:v>
                </c:pt>
                <c:pt idx="68">
                  <c:v>4.7962648556876042E-2</c:v>
                </c:pt>
                <c:pt idx="69">
                  <c:v>4.6335299073293923E-2</c:v>
                </c:pt>
                <c:pt idx="70">
                  <c:v>4.2454812946616238E-2</c:v>
                </c:pt>
                <c:pt idx="71">
                  <c:v>4.1422594142259461E-2</c:v>
                </c:pt>
                <c:pt idx="72">
                  <c:v>4.3896321070234112E-2</c:v>
                </c:pt>
                <c:pt idx="73">
                  <c:v>4.0884438881935825E-2</c:v>
                </c:pt>
                <c:pt idx="74">
                  <c:v>4.4720496894409933E-2</c:v>
                </c:pt>
                <c:pt idx="75">
                  <c:v>5.4545454545454453E-2</c:v>
                </c:pt>
                <c:pt idx="76">
                  <c:v>7.5612796011632621E-2</c:v>
                </c:pt>
                <c:pt idx="77">
                  <c:v>8.0445544554455406E-2</c:v>
                </c:pt>
                <c:pt idx="78">
                  <c:v>8.4054388133498303E-2</c:v>
                </c:pt>
                <c:pt idx="79">
                  <c:v>8.5526315789473673E-2</c:v>
                </c:pt>
                <c:pt idx="80">
                  <c:v>7.5739165654111096E-2</c:v>
                </c:pt>
                <c:pt idx="81">
                  <c:v>7.1658615136875881E-2</c:v>
                </c:pt>
                <c:pt idx="82">
                  <c:v>7.2983870967741948E-2</c:v>
                </c:pt>
                <c:pt idx="83">
                  <c:v>6.950582563278429E-2</c:v>
                </c:pt>
                <c:pt idx="84">
                  <c:v>6.8882659191029205E-2</c:v>
                </c:pt>
                <c:pt idx="85">
                  <c:v>7.4148296593186336E-2</c:v>
                </c:pt>
                <c:pt idx="86">
                  <c:v>5.866032500990892E-2</c:v>
                </c:pt>
                <c:pt idx="87">
                  <c:v>5.2899686520376132E-2</c:v>
                </c:pt>
                <c:pt idx="88">
                  <c:v>4.6736191579760611E-2</c:v>
                </c:pt>
                <c:pt idx="89">
                  <c:v>4.0091638029782439E-2</c:v>
                </c:pt>
                <c:pt idx="90">
                  <c:v>3.7628278221208511E-2</c:v>
                </c:pt>
                <c:pt idx="91">
                  <c:v>3.446969696969715E-2</c:v>
                </c:pt>
                <c:pt idx="92">
                  <c:v>4.1792168674698704E-2</c:v>
                </c:pt>
                <c:pt idx="93">
                  <c:v>4.4703230653643899E-2</c:v>
                </c:pt>
                <c:pt idx="94">
                  <c:v>5.1860202931228727E-2</c:v>
                </c:pt>
                <c:pt idx="95">
                  <c:v>5.8602554470323254E-2</c:v>
                </c:pt>
                <c:pt idx="96">
                  <c:v>5.7699512926189689E-2</c:v>
                </c:pt>
                <c:pt idx="97">
                  <c:v>6.7910447761194037E-2</c:v>
                </c:pt>
                <c:pt idx="98">
                  <c:v>8.723324597529003E-2</c:v>
                </c:pt>
                <c:pt idx="99">
                  <c:v>0.11760327502791235</c:v>
                </c:pt>
                <c:pt idx="100">
                  <c:v>0.12324723247232461</c:v>
                </c:pt>
                <c:pt idx="101">
                  <c:v>0.12738619676945695</c:v>
                </c:pt>
                <c:pt idx="102">
                  <c:v>0.13553113553113549</c:v>
                </c:pt>
                <c:pt idx="103">
                  <c:v>0.14536799707067005</c:v>
                </c:pt>
                <c:pt idx="104">
                  <c:v>0.14022406938923027</c:v>
                </c:pt>
                <c:pt idx="105">
                  <c:v>0.15893563466379002</c:v>
                </c:pt>
                <c:pt idx="106">
                  <c:v>0.17148981779206851</c:v>
                </c:pt>
                <c:pt idx="107">
                  <c:v>0.18133427963094384</c:v>
                </c:pt>
                <c:pt idx="108">
                  <c:v>0.18597236981934118</c:v>
                </c:pt>
                <c:pt idx="109">
                  <c:v>0.17575122292103429</c:v>
                </c:pt>
                <c:pt idx="110">
                  <c:v>0.15185950413223148</c:v>
                </c:pt>
                <c:pt idx="111">
                  <c:v>0.11888111888111874</c:v>
                </c:pt>
                <c:pt idx="112">
                  <c:v>0.116294349540079</c:v>
                </c:pt>
                <c:pt idx="113">
                  <c:v>0.12178443503744707</c:v>
                </c:pt>
                <c:pt idx="114">
                  <c:v>0.11322580645161295</c:v>
                </c:pt>
                <c:pt idx="115">
                  <c:v>0.10901534526854206</c:v>
                </c:pt>
                <c:pt idx="116">
                  <c:v>0.10808240887480203</c:v>
                </c:pt>
                <c:pt idx="117">
                  <c:v>9.7114489605957255E-2</c:v>
                </c:pt>
                <c:pt idx="118">
                  <c:v>8.6306800853918952E-2</c:v>
                </c:pt>
                <c:pt idx="119">
                  <c:v>7.5097626914989446E-2</c:v>
                </c:pt>
                <c:pt idx="120">
                  <c:v>6.5710872162485057E-2</c:v>
                </c:pt>
                <c:pt idx="121">
                  <c:v>7.2511144130757765E-2</c:v>
                </c:pt>
                <c:pt idx="122">
                  <c:v>8.4902840059790652E-2</c:v>
                </c:pt>
                <c:pt idx="123">
                  <c:v>8.2738095238095166E-2</c:v>
                </c:pt>
                <c:pt idx="124">
                  <c:v>7.5044143613890446E-2</c:v>
                </c:pt>
                <c:pt idx="125">
                  <c:v>5.6894049346879694E-2</c:v>
                </c:pt>
                <c:pt idx="126">
                  <c:v>4.8101999420457675E-2</c:v>
                </c:pt>
                <c:pt idx="127">
                  <c:v>4.5257999423465201E-2</c:v>
                </c:pt>
                <c:pt idx="128">
                  <c:v>3.7185354691075423E-2</c:v>
                </c:pt>
                <c:pt idx="129">
                  <c:v>3.308823529411753E-2</c:v>
                </c:pt>
                <c:pt idx="130">
                  <c:v>2.6108927568781581E-2</c:v>
                </c:pt>
                <c:pt idx="131">
                  <c:v>2.4587873707739627E-2</c:v>
                </c:pt>
                <c:pt idx="132">
                  <c:v>1.8497757847533602E-2</c:v>
                </c:pt>
                <c:pt idx="133">
                  <c:v>1.8841784427819475E-2</c:v>
                </c:pt>
                <c:pt idx="134">
                  <c:v>2.2871314411683663E-2</c:v>
                </c:pt>
                <c:pt idx="135">
                  <c:v>2.8312259483232571E-2</c:v>
                </c:pt>
                <c:pt idx="136">
                  <c:v>3.3670955379140555E-2</c:v>
                </c:pt>
                <c:pt idx="137">
                  <c:v>4.229607250755274E-2</c:v>
                </c:pt>
                <c:pt idx="138">
                  <c:v>5.0317943046723768E-2</c:v>
                </c:pt>
                <c:pt idx="139">
                  <c:v>5.0468836183121812E-2</c:v>
                </c:pt>
                <c:pt idx="140">
                  <c:v>5.7087699944842862E-2</c:v>
                </c:pt>
                <c:pt idx="141">
                  <c:v>5.2833287708732524E-2</c:v>
                </c:pt>
                <c:pt idx="142">
                  <c:v>5.2257181942544584E-2</c:v>
                </c:pt>
                <c:pt idx="143">
                  <c:v>5.2631578947368363E-2</c:v>
                </c:pt>
                <c:pt idx="144">
                  <c:v>6.5217391304347894E-2</c:v>
                </c:pt>
                <c:pt idx="145">
                  <c:v>6.3366875169975634E-2</c:v>
                </c:pt>
                <c:pt idx="146">
                  <c:v>6.438577586206895E-2</c:v>
                </c:pt>
                <c:pt idx="147">
                  <c:v>6.4421277733226257E-2</c:v>
                </c:pt>
                <c:pt idx="148">
                  <c:v>5.429025423728806E-2</c:v>
                </c:pt>
                <c:pt idx="149">
                  <c:v>5.428194993412383E-2</c:v>
                </c:pt>
                <c:pt idx="150">
                  <c:v>4.5538299552513761E-2</c:v>
                </c:pt>
                <c:pt idx="151">
                  <c:v>4.12181674980312E-2</c:v>
                </c:pt>
                <c:pt idx="152">
                  <c:v>4.2525436994521382E-2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07296"/>
        <c:axId val="90825472"/>
      </c:lineChart>
      <c:lineChart>
        <c:grouping val="standard"/>
        <c:varyColors val="0"/>
        <c:ser>
          <c:idx val="1"/>
          <c:order val="0"/>
          <c:tx>
            <c:v>Gengisbreytingar</c:v>
          </c:tx>
          <c:spPr>
            <a:ln w="19050">
              <a:solidFill>
                <a:srgbClr val="00395E"/>
              </a:solidFill>
            </a:ln>
          </c:spPr>
          <c:marker>
            <c:symbol val="none"/>
          </c:marker>
          <c:cat>
            <c:numRef>
              <c:f>'Verðbólga og gengi'!$A$18:$A$170</c:f>
              <c:numCache>
                <c:formatCode>yyyy</c:formatCode>
                <c:ptCount val="15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</c:numCache>
            </c:numRef>
          </c:cat>
          <c:val>
            <c:numRef>
              <c:f>'Verðbólga og gengi'!$E$18:$E$170</c:f>
              <c:numCache>
                <c:formatCode>0.0%</c:formatCode>
                <c:ptCount val="153"/>
                <c:pt idx="0">
                  <c:v>-3.2999596988903868E-2</c:v>
                </c:pt>
                <c:pt idx="1">
                  <c:v>-4.399256863581591E-2</c:v>
                </c:pt>
                <c:pt idx="2">
                  <c:v>-4.6142195662296381E-2</c:v>
                </c:pt>
                <c:pt idx="3">
                  <c:v>-5.4926681831047652E-2</c:v>
                </c:pt>
                <c:pt idx="4">
                  <c:v>-6.1915947983694264E-2</c:v>
                </c:pt>
                <c:pt idx="5">
                  <c:v>-3.1885901762025659E-2</c:v>
                </c:pt>
                <c:pt idx="6">
                  <c:v>-1.2372395182967399E-2</c:v>
                </c:pt>
                <c:pt idx="7">
                  <c:v>-1.0130885202811246E-2</c:v>
                </c:pt>
                <c:pt idx="8">
                  <c:v>4.3831794550646119E-3</c:v>
                </c:pt>
                <c:pt idx="9">
                  <c:v>2.8633855270774111E-2</c:v>
                </c:pt>
                <c:pt idx="10">
                  <c:v>6.1848630849209663E-2</c:v>
                </c:pt>
                <c:pt idx="11">
                  <c:v>8.2038293193066769E-2</c:v>
                </c:pt>
                <c:pt idx="12">
                  <c:v>9.3863854094970778E-2</c:v>
                </c:pt>
                <c:pt idx="13">
                  <c:v>0.10412571999958509</c:v>
                </c:pt>
                <c:pt idx="14">
                  <c:v>0.11744423837525431</c:v>
                </c:pt>
                <c:pt idx="15">
                  <c:v>0.18205650905649118</c:v>
                </c:pt>
                <c:pt idx="16">
                  <c:v>0.26350564659996034</c:v>
                </c:pt>
                <c:pt idx="17">
                  <c:v>0.25532230501256015</c:v>
                </c:pt>
                <c:pt idx="18">
                  <c:v>0.21062594190999029</c:v>
                </c:pt>
                <c:pt idx="19">
                  <c:v>0.2059343288264246</c:v>
                </c:pt>
                <c:pt idx="20">
                  <c:v>0.22275555521991719</c:v>
                </c:pt>
                <c:pt idx="21">
                  <c:v>0.23096890616751242</c:v>
                </c:pt>
                <c:pt idx="22">
                  <c:v>0.24394160639858176</c:v>
                </c:pt>
                <c:pt idx="23">
                  <c:v>0.19632975070377379</c:v>
                </c:pt>
                <c:pt idx="24">
                  <c:v>0.14660131434486012</c:v>
                </c:pt>
                <c:pt idx="25">
                  <c:v>0.12808851240745311</c:v>
                </c:pt>
                <c:pt idx="26">
                  <c:v>0.11792816599949929</c:v>
                </c:pt>
                <c:pt idx="27">
                  <c:v>4.0169711704874489E-2</c:v>
                </c:pt>
                <c:pt idx="28">
                  <c:v>-5.4021869544975676E-2</c:v>
                </c:pt>
                <c:pt idx="29">
                  <c:v>-6.9425764856898886E-2</c:v>
                </c:pt>
                <c:pt idx="30">
                  <c:v>-6.3427507207728606E-2</c:v>
                </c:pt>
                <c:pt idx="31">
                  <c:v>-6.4771154309792744E-2</c:v>
                </c:pt>
                <c:pt idx="32">
                  <c:v>-6.7703911983353793E-2</c:v>
                </c:pt>
                <c:pt idx="33">
                  <c:v>-8.3568056726659568E-2</c:v>
                </c:pt>
                <c:pt idx="34">
                  <c:v>-0.11594454779473951</c:v>
                </c:pt>
                <c:pt idx="35">
                  <c:v>-0.11162062544170481</c:v>
                </c:pt>
                <c:pt idx="36">
                  <c:v>-9.9874305616400538E-2</c:v>
                </c:pt>
                <c:pt idx="37">
                  <c:v>-9.6568736007302203E-2</c:v>
                </c:pt>
                <c:pt idx="38">
                  <c:v>-9.2629097806105065E-2</c:v>
                </c:pt>
                <c:pt idx="39">
                  <c:v>-8.3282038043233086E-2</c:v>
                </c:pt>
                <c:pt idx="40">
                  <c:v>-6.1487634617710007E-2</c:v>
                </c:pt>
                <c:pt idx="41">
                  <c:v>-4.457721633736611E-2</c:v>
                </c:pt>
                <c:pt idx="42">
                  <c:v>-1.3701873895409333E-2</c:v>
                </c:pt>
                <c:pt idx="43">
                  <c:v>9.6903351056065734E-3</c:v>
                </c:pt>
                <c:pt idx="44">
                  <c:v>-9.6342309374558566E-3</c:v>
                </c:pt>
                <c:pt idx="45">
                  <c:v>-1.5387865405074974E-2</c:v>
                </c:pt>
                <c:pt idx="46">
                  <c:v>-1.5779335984831055E-2</c:v>
                </c:pt>
                <c:pt idx="47">
                  <c:v>1.6669116633900583E-3</c:v>
                </c:pt>
                <c:pt idx="48">
                  <c:v>-9.430434079820138E-3</c:v>
                </c:pt>
                <c:pt idx="49">
                  <c:v>-2.4949310716468887E-3</c:v>
                </c:pt>
                <c:pt idx="50">
                  <c:v>8.4466400013638587E-3</c:v>
                </c:pt>
                <c:pt idx="51">
                  <c:v>3.2821021952801566E-2</c:v>
                </c:pt>
                <c:pt idx="52">
                  <c:v>4.2723656640413443E-2</c:v>
                </c:pt>
                <c:pt idx="53">
                  <c:v>1.6776444299357207E-2</c:v>
                </c:pt>
                <c:pt idx="54">
                  <c:v>-6.0344975151157554E-3</c:v>
                </c:pt>
                <c:pt idx="55">
                  <c:v>-2.9004522865148874E-2</c:v>
                </c:pt>
                <c:pt idx="56">
                  <c:v>-2.8164189488220082E-2</c:v>
                </c:pt>
                <c:pt idx="57">
                  <c:v>-2.8709608587104696E-2</c:v>
                </c:pt>
                <c:pt idx="58">
                  <c:v>-3.5625636457252141E-2</c:v>
                </c:pt>
                <c:pt idx="59">
                  <c:v>-7.3157306396507749E-2</c:v>
                </c:pt>
                <c:pt idx="60">
                  <c:v>-6.4341570175983409E-2</c:v>
                </c:pt>
                <c:pt idx="61">
                  <c:v>-7.0516158459254741E-2</c:v>
                </c:pt>
                <c:pt idx="62">
                  <c:v>-0.10132285431689148</c:v>
                </c:pt>
                <c:pt idx="63">
                  <c:v>-9.2706977150469716E-2</c:v>
                </c:pt>
                <c:pt idx="64">
                  <c:v>-7.3556899218132576E-2</c:v>
                </c:pt>
                <c:pt idx="65">
                  <c:v>-9.2231322243149116E-2</c:v>
                </c:pt>
                <c:pt idx="66">
                  <c:v>-0.10337922442381819</c:v>
                </c:pt>
                <c:pt idx="67">
                  <c:v>-0.10056669778788985</c:v>
                </c:pt>
                <c:pt idx="68">
                  <c:v>-0.12518591686866898</c:v>
                </c:pt>
                <c:pt idx="69">
                  <c:v>-0.15308005171560934</c:v>
                </c:pt>
                <c:pt idx="70">
                  <c:v>-0.14653825268868648</c:v>
                </c:pt>
                <c:pt idx="71">
                  <c:v>-8.3956366678388572E-2</c:v>
                </c:pt>
                <c:pt idx="72">
                  <c:v>-7.9205965546433776E-2</c:v>
                </c:pt>
                <c:pt idx="73">
                  <c:v>-3.5582122070326738E-2</c:v>
                </c:pt>
                <c:pt idx="74">
                  <c:v>7.1866874063303054E-2</c:v>
                </c:pt>
                <c:pt idx="75">
                  <c:v>0.14115745601208896</c:v>
                </c:pt>
                <c:pt idx="76">
                  <c:v>0.11348000710046913</c:v>
                </c:pt>
                <c:pt idx="77">
                  <c:v>0.17689813231489615</c:v>
                </c:pt>
                <c:pt idx="78">
                  <c:v>0.19063071567534551</c:v>
                </c:pt>
                <c:pt idx="79">
                  <c:v>0.14228634605268664</c:v>
                </c:pt>
                <c:pt idx="80">
                  <c:v>0.15848895531836105</c:v>
                </c:pt>
                <c:pt idx="81">
                  <c:v>0.16381514118982188</c:v>
                </c:pt>
                <c:pt idx="82">
                  <c:v>0.20233267405935296</c:v>
                </c:pt>
                <c:pt idx="83">
                  <c:v>0.19498761824474165</c:v>
                </c:pt>
                <c:pt idx="84">
                  <c:v>0.20733063190452694</c:v>
                </c:pt>
                <c:pt idx="85">
                  <c:v>0.13118389290841392</c:v>
                </c:pt>
                <c:pt idx="86">
                  <c:v>4.1879400699650793E-2</c:v>
                </c:pt>
                <c:pt idx="87">
                  <c:v>-5.0437736657420018E-2</c:v>
                </c:pt>
                <c:pt idx="88">
                  <c:v>-8.2389956207810533E-2</c:v>
                </c:pt>
                <c:pt idx="89">
                  <c:v>-0.11857289410628091</c:v>
                </c:pt>
                <c:pt idx="90">
                  <c:v>-0.12898685579851521</c:v>
                </c:pt>
                <c:pt idx="91">
                  <c:v>-2.8847351583625058E-2</c:v>
                </c:pt>
                <c:pt idx="92">
                  <c:v>-2.143672020327958E-2</c:v>
                </c:pt>
                <c:pt idx="93">
                  <c:v>-1.9039944734248415E-2</c:v>
                </c:pt>
                <c:pt idx="94">
                  <c:v>-2.3815291203049482E-2</c:v>
                </c:pt>
                <c:pt idx="95">
                  <c:v>-3.3375196438871546E-2</c:v>
                </c:pt>
                <c:pt idx="96">
                  <c:v>8.2286680461969297E-3</c:v>
                </c:pt>
                <c:pt idx="97">
                  <c:v>8.2458959823603628E-2</c:v>
                </c:pt>
                <c:pt idx="98">
                  <c:v>0.2105311224714137</c:v>
                </c:pt>
                <c:pt idx="99">
                  <c:v>0.27078346534209352</c:v>
                </c:pt>
                <c:pt idx="100">
                  <c:v>0.32411521335650795</c:v>
                </c:pt>
                <c:pt idx="101">
                  <c:v>0.40563945600920381</c:v>
                </c:pt>
                <c:pt idx="102">
                  <c:v>0.42934910061421139</c:v>
                </c:pt>
                <c:pt idx="103">
                  <c:v>0.33542826346645049</c:v>
                </c:pt>
                <c:pt idx="104">
                  <c:v>0.44940690712126696</c:v>
                </c:pt>
                <c:pt idx="105">
                  <c:v>0.75504721799806851</c:v>
                </c:pt>
                <c:pt idx="106">
                  <c:v>0.94396443392421614</c:v>
                </c:pt>
                <c:pt idx="107">
                  <c:v>0.80181364114818909</c:v>
                </c:pt>
                <c:pt idx="108">
                  <c:v>0.71331702638549821</c:v>
                </c:pt>
                <c:pt idx="109">
                  <c:v>0.47892606398881044</c:v>
                </c:pt>
                <c:pt idx="110">
                  <c:v>0.33931195545223392</c:v>
                </c:pt>
                <c:pt idx="111">
                  <c:v>0.44071732456542589</c:v>
                </c:pt>
                <c:pt idx="112">
                  <c:v>0.47441902836056338</c:v>
                </c:pt>
                <c:pt idx="113">
                  <c:v>0.43982460256371758</c:v>
                </c:pt>
                <c:pt idx="114">
                  <c:v>0.45220687496533207</c:v>
                </c:pt>
                <c:pt idx="115">
                  <c:v>0.47670482210234333</c:v>
                </c:pt>
                <c:pt idx="116">
                  <c:v>0.35913064002036488</c:v>
                </c:pt>
                <c:pt idx="117">
                  <c:v>0.16453072017345427</c:v>
                </c:pt>
                <c:pt idx="118">
                  <c:v>3.2146385044681702E-2</c:v>
                </c:pt>
                <c:pt idx="119">
                  <c:v>9.0772073590468461E-2</c:v>
                </c:pt>
                <c:pt idx="120">
                  <c:v>9.637336185291101E-2</c:v>
                </c:pt>
                <c:pt idx="121">
                  <c:v>0.20982742138823207</c:v>
                </c:pt>
                <c:pt idx="122">
                  <c:v>0.17770590061639102</c:v>
                </c:pt>
                <c:pt idx="123">
                  <c:v>4.5546275365142552E-2</c:v>
                </c:pt>
                <c:pt idx="124">
                  <c:v>-1.8741330405356638E-2</c:v>
                </c:pt>
                <c:pt idx="125">
                  <c:v>-6.9700560144002166E-2</c:v>
                </c:pt>
                <c:pt idx="126">
                  <c:v>-8.2613682960510304E-2</c:v>
                </c:pt>
                <c:pt idx="127">
                  <c:v>-0.11284536885115604</c:v>
                </c:pt>
                <c:pt idx="128">
                  <c:v>-0.11808189783412681</c:v>
                </c:pt>
                <c:pt idx="129">
                  <c:v>-0.12428155278984432</c:v>
                </c:pt>
                <c:pt idx="130">
                  <c:v>-0.13405800839800386</c:v>
                </c:pt>
                <c:pt idx="131">
                  <c:v>-0.12156002313067382</c:v>
                </c:pt>
                <c:pt idx="132">
                  <c:v>-9.601424278658599E-2</c:v>
                </c:pt>
                <c:pt idx="133">
                  <c:v>-6.9617350133568623E-2</c:v>
                </c:pt>
                <c:pt idx="134">
                  <c:v>-5.2856210953062588E-2</c:v>
                </c:pt>
                <c:pt idx="135">
                  <c:v>-4.4750463756110581E-2</c:v>
                </c:pt>
                <c:pt idx="136">
                  <c:v>-1.1066423682705162E-3</c:v>
                </c:pt>
                <c:pt idx="137">
                  <c:v>3.2780848711959631E-2</c:v>
                </c:pt>
                <c:pt idx="138">
                  <c:v>4.0968685327555709E-2</c:v>
                </c:pt>
                <c:pt idx="139">
                  <c:v>5.3625896346777058E-2</c:v>
                </c:pt>
                <c:pt idx="140">
                  <c:v>4.8985955328488595E-2</c:v>
                </c:pt>
                <c:pt idx="141">
                  <c:v>3.6694211111622632E-2</c:v>
                </c:pt>
                <c:pt idx="142">
                  <c:v>4.463064155101959E-2</c:v>
                </c:pt>
                <c:pt idx="143">
                  <c:v>4.8149943776643722E-2</c:v>
                </c:pt>
                <c:pt idx="144">
                  <c:v>3.8123226526016518E-2</c:v>
                </c:pt>
                <c:pt idx="145">
                  <c:v>4.1440460488999964E-2</c:v>
                </c:pt>
                <c:pt idx="146">
                  <c:v>5.6375882265006894E-2</c:v>
                </c:pt>
                <c:pt idx="147">
                  <c:v>5.5810490634456977E-2</c:v>
                </c:pt>
                <c:pt idx="148">
                  <c:v>2.2724661465276075E-2</c:v>
                </c:pt>
                <c:pt idx="149">
                  <c:v>1.8905518250751374E-3</c:v>
                </c:pt>
                <c:pt idx="150">
                  <c:v>-2.3903899829036956E-2</c:v>
                </c:pt>
                <c:pt idx="151">
                  <c:v>-5.090191536131794E-2</c:v>
                </c:pt>
                <c:pt idx="152">
                  <c:v>1.0086893704017719E-2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36992"/>
        <c:axId val="90827008"/>
      </c:lineChart>
      <c:dateAx>
        <c:axId val="90807296"/>
        <c:scaling>
          <c:orientation val="minMax"/>
        </c:scaling>
        <c:delete val="0"/>
        <c:axPos val="b"/>
        <c:numFmt formatCode="\'yy" sourceLinked="0"/>
        <c:majorTickMark val="in"/>
        <c:minorTickMark val="none"/>
        <c:tickLblPos val="low"/>
        <c:spPr>
          <a:ln>
            <a:solidFill>
              <a:schemeClr val="tx1"/>
            </a:solidFill>
          </a:ln>
        </c:spPr>
        <c:crossAx val="90825472"/>
        <c:crosses val="autoZero"/>
        <c:auto val="0"/>
        <c:lblOffset val="100"/>
        <c:baseTimeUnit val="months"/>
        <c:majorUnit val="12"/>
        <c:majorTimeUnit val="months"/>
      </c:dateAx>
      <c:valAx>
        <c:axId val="90825472"/>
        <c:scaling>
          <c:orientation val="minMax"/>
        </c:scaling>
        <c:delete val="0"/>
        <c:axPos val="l"/>
        <c:numFmt formatCode="0%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90807296"/>
        <c:crossesAt val="36526"/>
        <c:crossBetween val="between"/>
        <c:majorUnit val="5.000000000000001E-2"/>
      </c:valAx>
      <c:valAx>
        <c:axId val="90827008"/>
        <c:scaling>
          <c:orientation val="minMax"/>
        </c:scaling>
        <c:delete val="0"/>
        <c:axPos val="r"/>
        <c:numFmt formatCode="0%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90836992"/>
        <c:crosses val="max"/>
        <c:crossBetween val="between"/>
      </c:valAx>
      <c:dateAx>
        <c:axId val="90836992"/>
        <c:scaling>
          <c:orientation val="minMax"/>
        </c:scaling>
        <c:delete val="1"/>
        <c:axPos val="b"/>
        <c:numFmt formatCode="yyyy" sourceLinked="1"/>
        <c:majorTickMark val="out"/>
        <c:minorTickMark val="none"/>
        <c:tickLblPos val="nextTo"/>
        <c:crossAx val="90827008"/>
        <c:crosses val="autoZero"/>
        <c:auto val="1"/>
        <c:lblOffset val="100"/>
        <c:baseTimeUnit val="months"/>
      </c:dateAx>
    </c:plotArea>
    <c:legend>
      <c:legendPos val="t"/>
      <c:layout>
        <c:manualLayout>
          <c:xMode val="edge"/>
          <c:yMode val="edge"/>
          <c:x val="0.20270754716981129"/>
          <c:y val="0.94698412698412704"/>
          <c:w val="0.59989177148846962"/>
          <c:h val="5.093430335097002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Myriad Pro" pitchFamily="34" charset="0"/>
        </a:defRPr>
      </a:pPr>
      <a:endParaRPr lang="is-IS"/>
    </a:p>
  </c:txPr>
  <c:printSettings>
    <c:headerFooter/>
    <c:pageMargins b="0.75" l="0.7" r="0.7" t="0.75" header="0.3" footer="0.3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s-I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652777777777783E-2"/>
          <c:y val="0.1539420138888889"/>
          <c:w val="0.92722222222222217"/>
          <c:h val="0.646179012345679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'Íslands álag'!$I$6</c:f>
              <c:strCache>
                <c:ptCount val="1"/>
                <c:pt idx="0">
                  <c:v>Íslandsálag</c:v>
                </c:pt>
              </c:strCache>
            </c:strRef>
          </c:tx>
          <c:spPr>
            <a:solidFill>
              <a:srgbClr val="00395E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1.8828924162257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6205450736803337E-7"/>
                  <c:y val="2.32380952380952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32385361552028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1.8828924162257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2.00189594356261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'Íslands álag'!$A$7:$A$18</c:f>
              <c:strCach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strCache>
            </c:strRef>
          </c:cat>
          <c:val>
            <c:numRef>
              <c:f>'Íslands álag'!$I$7:$I$18</c:f>
              <c:numCache>
                <c:formatCode>#,##0</c:formatCode>
                <c:ptCount val="12"/>
                <c:pt idx="0">
                  <c:v>111336.3834610395</c:v>
                </c:pt>
                <c:pt idx="1">
                  <c:v>117567.495312905</c:v>
                </c:pt>
                <c:pt idx="2">
                  <c:v>98697.051772855906</c:v>
                </c:pt>
                <c:pt idx="3">
                  <c:v>116758.4928569242</c:v>
                </c:pt>
                <c:pt idx="4">
                  <c:v>114581.59216898134</c:v>
                </c:pt>
                <c:pt idx="5">
                  <c:v>166221.44651367961</c:v>
                </c:pt>
                <c:pt idx="6">
                  <c:v>197702.30590277779</c:v>
                </c:pt>
                <c:pt idx="7">
                  <c:v>251937.17235766954</c:v>
                </c:pt>
                <c:pt idx="8">
                  <c:v>332535.87878028781</c:v>
                </c:pt>
                <c:pt idx="9">
                  <c:v>243233.93246280303</c:v>
                </c:pt>
                <c:pt idx="10">
                  <c:v>191278.47401973585</c:v>
                </c:pt>
                <c:pt idx="11">
                  <c:v>220749.26320140235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90904448"/>
        <c:axId val="90905984"/>
      </c:barChart>
      <c:lineChart>
        <c:grouping val="standard"/>
        <c:varyColors val="0"/>
        <c:ser>
          <c:idx val="1"/>
          <c:order val="1"/>
          <c:tx>
            <c:strRef>
              <c:f>'Íslands álag'!$J$6</c:f>
              <c:strCache>
                <c:ptCount val="1"/>
                <c:pt idx="0">
                  <c:v>Meðaltal (2000-2007)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'Íslands álag'!$J$7:$J$18</c:f>
              <c:numCache>
                <c:formatCode>#,##0</c:formatCode>
                <c:ptCount val="12"/>
                <c:pt idx="0">
                  <c:v>146850.24254335411</c:v>
                </c:pt>
                <c:pt idx="1">
                  <c:v>146850.24254335411</c:v>
                </c:pt>
                <c:pt idx="2">
                  <c:v>146850.24254335411</c:v>
                </c:pt>
                <c:pt idx="3">
                  <c:v>146850.24254335411</c:v>
                </c:pt>
                <c:pt idx="4">
                  <c:v>146850.24254335411</c:v>
                </c:pt>
                <c:pt idx="5">
                  <c:v>146850.24254335411</c:v>
                </c:pt>
                <c:pt idx="6">
                  <c:v>146850.24254335411</c:v>
                </c:pt>
                <c:pt idx="7">
                  <c:v>146850.24254335411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04448"/>
        <c:axId val="90905984"/>
      </c:lineChart>
      <c:catAx>
        <c:axId val="90904448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90905984"/>
        <c:crosses val="autoZero"/>
        <c:auto val="1"/>
        <c:lblAlgn val="ctr"/>
        <c:lblOffset val="100"/>
        <c:noMultiLvlLbl val="0"/>
      </c:catAx>
      <c:valAx>
        <c:axId val="90905984"/>
        <c:scaling>
          <c:orientation val="minMax"/>
        </c:scaling>
        <c:delete val="0"/>
        <c:axPos val="l"/>
        <c:numFmt formatCode="#,##0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90904448"/>
        <c:crosses val="autoZero"/>
        <c:crossBetween val="between"/>
        <c:dispUnits>
          <c:builtInUnit val="thousands"/>
        </c:dispUnits>
      </c:valAx>
    </c:plotArea>
    <c:legend>
      <c:legendPos val="t"/>
      <c:layout>
        <c:manualLayout>
          <c:xMode val="edge"/>
          <c:yMode val="edge"/>
          <c:x val="0.20936373165618447"/>
          <c:y val="0.93914506172839507"/>
          <c:w val="0.58990749475890969"/>
          <c:h val="5.65339506172839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Myriad Pro" pitchFamily="34" charset="0"/>
        </a:defRPr>
      </a:pPr>
      <a:endParaRPr lang="is-I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s-I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766247379454926E-2"/>
          <c:y val="0.14684920634920634"/>
          <c:w val="0.89890566037735864"/>
          <c:h val="0.67674603174603176"/>
        </c:manualLayout>
      </c:layout>
      <c:barChart>
        <c:barDir val="col"/>
        <c:grouping val="clustered"/>
        <c:varyColors val="0"/>
        <c:ser>
          <c:idx val="0"/>
          <c:order val="0"/>
          <c:tx>
            <c:v>Gjaldeyrisforði (í lok árs)</c:v>
          </c:tx>
          <c:spPr>
            <a:solidFill>
              <a:srgbClr val="00395E"/>
            </a:solidFill>
          </c:spPr>
          <c:invertIfNegative val="0"/>
          <c:cat>
            <c:numRef>
              <c:f>'Endurgreiðsluferill '!$B$6:$P$6</c:f>
              <c:numCache>
                <c:formatCode>m/d/yyyy</c:formatCode>
                <c:ptCount val="1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  <c:pt idx="5">
                  <c:v>42370</c:v>
                </c:pt>
                <c:pt idx="6">
                  <c:v>42736</c:v>
                </c:pt>
                <c:pt idx="7">
                  <c:v>43101</c:v>
                </c:pt>
                <c:pt idx="8">
                  <c:v>43466</c:v>
                </c:pt>
                <c:pt idx="9">
                  <c:v>43831</c:v>
                </c:pt>
                <c:pt idx="10">
                  <c:v>44197</c:v>
                </c:pt>
                <c:pt idx="11">
                  <c:v>44562</c:v>
                </c:pt>
                <c:pt idx="12">
                  <c:v>44927</c:v>
                </c:pt>
                <c:pt idx="13">
                  <c:v>45292</c:v>
                </c:pt>
                <c:pt idx="14">
                  <c:v>45658</c:v>
                </c:pt>
              </c:numCache>
            </c:numRef>
          </c:cat>
          <c:val>
            <c:numRef>
              <c:f>'Endurgreiðsluferill '!$B$8:$P$8</c:f>
              <c:numCache>
                <c:formatCode>#,##0</c:formatCode>
                <c:ptCount val="15"/>
                <c:pt idx="0">
                  <c:v>1047285</c:v>
                </c:pt>
                <c:pt idx="1">
                  <c:v>598984.47823999997</c:v>
                </c:pt>
                <c:pt idx="2">
                  <c:v>482614.40763138077</c:v>
                </c:pt>
                <c:pt idx="3">
                  <c:v>326151.18384070718</c:v>
                </c:pt>
                <c:pt idx="4">
                  <c:v>158160.58688897756</c:v>
                </c:pt>
                <c:pt idx="5">
                  <c:v>-130019.81454895844</c:v>
                </c:pt>
                <c:pt idx="6">
                  <c:v>-287905.47854895843</c:v>
                </c:pt>
                <c:pt idx="7">
                  <c:v>-437051.14254895842</c:v>
                </c:pt>
                <c:pt idx="8">
                  <c:v>-491769.57021617604</c:v>
                </c:pt>
                <c:pt idx="9">
                  <c:v>-544591.9796120096</c:v>
                </c:pt>
                <c:pt idx="10">
                  <c:v>-597414.38488804956</c:v>
                </c:pt>
                <c:pt idx="11">
                  <c:v>-742471.74988441274</c:v>
                </c:pt>
                <c:pt idx="12">
                  <c:v>-765657.41388441273</c:v>
                </c:pt>
                <c:pt idx="13">
                  <c:v>-788843.07788441272</c:v>
                </c:pt>
                <c:pt idx="14">
                  <c:v>-810435.90988441277</c:v>
                </c:pt>
              </c:numCache>
            </c:numRef>
          </c:val>
        </c:ser>
        <c:ser>
          <c:idx val="1"/>
          <c:order val="1"/>
          <c:tx>
            <c:v>Endurgreiðsla erlendra lána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'Endurgreiðsluferill '!$B$6:$P$6</c:f>
              <c:numCache>
                <c:formatCode>m/d/yyyy</c:formatCode>
                <c:ptCount val="1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  <c:pt idx="5">
                  <c:v>42370</c:v>
                </c:pt>
                <c:pt idx="6">
                  <c:v>42736</c:v>
                </c:pt>
                <c:pt idx="7">
                  <c:v>43101</c:v>
                </c:pt>
                <c:pt idx="8">
                  <c:v>43466</c:v>
                </c:pt>
                <c:pt idx="9">
                  <c:v>43831</c:v>
                </c:pt>
                <c:pt idx="10">
                  <c:v>44197</c:v>
                </c:pt>
                <c:pt idx="11">
                  <c:v>44562</c:v>
                </c:pt>
                <c:pt idx="12">
                  <c:v>44927</c:v>
                </c:pt>
                <c:pt idx="13">
                  <c:v>45292</c:v>
                </c:pt>
                <c:pt idx="14">
                  <c:v>45658</c:v>
                </c:pt>
              </c:numCache>
            </c:numRef>
          </c:cat>
          <c:val>
            <c:numRef>
              <c:f>'Endurgreiðsluferill '!$B$18:$P$18</c:f>
              <c:numCache>
                <c:formatCode>#,##0</c:formatCode>
                <c:ptCount val="15"/>
                <c:pt idx="1">
                  <c:v>-127786.52175999999</c:v>
                </c:pt>
                <c:pt idx="2">
                  <c:v>-99909.070608619208</c:v>
                </c:pt>
                <c:pt idx="3">
                  <c:v>-115702.2237906736</c:v>
                </c:pt>
                <c:pt idx="4">
                  <c:v>-147990.59695172962</c:v>
                </c:pt>
                <c:pt idx="5">
                  <c:v>-268180.401437936</c:v>
                </c:pt>
                <c:pt idx="6">
                  <c:v>-137885.66399999999</c:v>
                </c:pt>
                <c:pt idx="7">
                  <c:v>-129145.664</c:v>
                </c:pt>
                <c:pt idx="8">
                  <c:v>-34718.427667217606</c:v>
                </c:pt>
                <c:pt idx="9">
                  <c:v>-32822.409395833594</c:v>
                </c:pt>
                <c:pt idx="10">
                  <c:v>-32822.405276039994</c:v>
                </c:pt>
                <c:pt idx="11">
                  <c:v>-125057.36499636321</c:v>
                </c:pt>
                <c:pt idx="12">
                  <c:v>-3185.6639999999993</c:v>
                </c:pt>
                <c:pt idx="13">
                  <c:v>-3185.6639999999993</c:v>
                </c:pt>
                <c:pt idx="14">
                  <c:v>-1592.8319999999997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90942464"/>
        <c:axId val="90968832"/>
      </c:barChart>
      <c:dateAx>
        <c:axId val="90942464"/>
        <c:scaling>
          <c:orientation val="minMax"/>
        </c:scaling>
        <c:delete val="0"/>
        <c:axPos val="b"/>
        <c:numFmt formatCode="\'yy" sourceLinked="0"/>
        <c:majorTickMark val="in"/>
        <c:minorTickMark val="in"/>
        <c:tickLblPos val="low"/>
        <c:spPr>
          <a:ln>
            <a:solidFill>
              <a:schemeClr val="tx1"/>
            </a:solidFill>
          </a:ln>
        </c:spPr>
        <c:crossAx val="90968832"/>
        <c:crosses val="autoZero"/>
        <c:auto val="1"/>
        <c:lblOffset val="100"/>
        <c:baseTimeUnit val="years"/>
      </c:dateAx>
      <c:valAx>
        <c:axId val="90968832"/>
        <c:scaling>
          <c:orientation val="minMax"/>
        </c:scaling>
        <c:delete val="0"/>
        <c:axPos val="l"/>
        <c:numFmt formatCode="#,##0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90942464"/>
        <c:crosses val="autoZero"/>
        <c:crossBetween val="between"/>
        <c:majorUnit val="400000"/>
        <c:dispUnits>
          <c:builtInUnit val="thousands"/>
        </c:dispUnits>
      </c:valAx>
      <c:spPr>
        <a:noFill/>
      </c:spPr>
    </c:plotArea>
    <c:legend>
      <c:legendPos val="r"/>
      <c:layout>
        <c:manualLayout>
          <c:xMode val="edge"/>
          <c:yMode val="edge"/>
          <c:x val="0.1522046645702306"/>
          <c:y val="0.95008730158730159"/>
          <c:w val="0.73142112159329153"/>
          <c:h val="4.6623897707231042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Myriad Pro" pitchFamily="34" charset="0"/>
        </a:defRPr>
      </a:pPr>
      <a:endParaRPr lang="is-IS"/>
    </a:p>
  </c:txPr>
  <c:printSettings>
    <c:headerFooter/>
    <c:pageMargins b="0.75" l="0.7" r="0.7" t="0.75" header="0.3" footer="0.3"/>
    <c:pageSetup/>
  </c:printSettings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55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55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5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2545" cy="6096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296091</xdr:colOff>
      <xdr:row>1</xdr:row>
      <xdr:rowOff>148045</xdr:rowOff>
    </xdr:from>
    <xdr:to>
      <xdr:col>2</xdr:col>
      <xdr:colOff>526869</xdr:colOff>
      <xdr:row>11</xdr:row>
      <xdr:rowOff>91440</xdr:rowOff>
    </xdr:to>
    <xdr:sp macro="" textlink="">
      <xdr:nvSpPr>
        <xdr:cNvPr id="3" name="Rectangle 2"/>
        <xdr:cNvSpPr/>
      </xdr:nvSpPr>
      <xdr:spPr>
        <a:xfrm>
          <a:off x="1515291" y="330925"/>
          <a:ext cx="230778" cy="1772195"/>
        </a:xfrm>
        <a:prstGeom prst="rect">
          <a:avLst/>
        </a:prstGeom>
        <a:solidFill>
          <a:srgbClr val="CBD9E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is-IS"/>
        </a:p>
      </xdr:txBody>
    </xdr:sp>
    <xdr:clientData/>
  </xdr:twoCellAnchor>
  <xdr:absoluteAnchor>
    <xdr:pos x="0" y="4354"/>
    <xdr:ext cx="3816000" cy="2268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0.01027</cdr:x>
      <cdr:y>0.01143</cdr:y>
    </cdr:from>
    <cdr:to>
      <cdr:x>0.32748</cdr:x>
      <cdr:y>0.23183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9189" y="25923"/>
          <a:ext cx="1210490" cy="4998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21600" tIns="21600" rIns="21600" rtlCol="0"/>
        <a:lstStyle xmlns:a="http://schemas.openxmlformats.org/drawingml/2006/main"/>
        <a:p xmlns:a="http://schemas.openxmlformats.org/drawingml/2006/main">
          <a:pPr algn="l"/>
          <a:r>
            <a:rPr lang="en-US" sz="800">
              <a:latin typeface="Myriad Pro" pitchFamily="34" charset="0"/>
            </a:rPr>
            <a:t>ma.kr.</a:t>
          </a:r>
        </a:p>
      </cdr:txBody>
    </cdr:sp>
  </cdr:relSizeAnchor>
  <cdr:relSizeAnchor xmlns:cdr="http://schemas.openxmlformats.org/drawingml/2006/chartDrawing">
    <cdr:from>
      <cdr:x>0.4395</cdr:x>
      <cdr:y>0.12319</cdr:y>
    </cdr:from>
    <cdr:to>
      <cdr:x>0.87405</cdr:x>
      <cdr:y>0.34359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677125" y="279400"/>
          <a:ext cx="1658257" cy="4998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latin typeface="Myriad Pro" pitchFamily="34" charset="0"/>
            </a:rPr>
            <a:t>Gjaldeyrisforði klárast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2545" cy="6096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0.05028</cdr:x>
      <cdr:y>0.01143</cdr:y>
    </cdr:from>
    <cdr:to>
      <cdr:x>0.18622</cdr:x>
      <cdr:y>0.07714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67591" y="69273"/>
          <a:ext cx="1264227" cy="398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800"/>
            <a:t>mkr.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22</xdr:row>
      <xdr:rowOff>19049</xdr:rowOff>
    </xdr:from>
    <xdr:to>
      <xdr:col>0</xdr:col>
      <xdr:colOff>3162301</xdr:colOff>
      <xdr:row>26</xdr:row>
      <xdr:rowOff>133351</xdr:rowOff>
    </xdr:to>
    <xdr:sp macro="" textlink="">
      <xdr:nvSpPr>
        <xdr:cNvPr id="3" name="TextBox 2"/>
        <xdr:cNvSpPr txBox="1"/>
      </xdr:nvSpPr>
      <xdr:spPr>
        <a:xfrm>
          <a:off x="1" y="4400549"/>
          <a:ext cx="3162300" cy="8763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Fjármálastofnanir í slitameðferð tóku 262ma.kr. af erlendum gjaldeyri út úr Seðlabanka Íslands í september í viðbót við tugi milljarða mánuði þar á undan, samtals um 324ma.kr.</a:t>
          </a:r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82545" cy="6096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933450" y="657225"/>
    <xdr:ext cx="3816000" cy="2268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0.02</cdr:y>
    </cdr:from>
    <cdr:to>
      <cdr:x>0.16683</cdr:x>
      <cdr:y>0.10679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0400"/>
          <a:ext cx="672662" cy="2187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21600" rIns="21600" rtlCol="0"/>
        <a:lstStyle xmlns:a="http://schemas.openxmlformats.org/drawingml/2006/main"/>
        <a:p xmlns:a="http://schemas.openxmlformats.org/drawingml/2006/main">
          <a:pPr algn="l"/>
          <a:r>
            <a:rPr lang="is-IS" sz="800">
              <a:latin typeface="Myriad Pro" pitchFamily="34" charset="0"/>
            </a:rPr>
            <a:t>verðbólga</a:t>
          </a:r>
        </a:p>
      </cdr:txBody>
    </cdr:sp>
  </cdr:relSizeAnchor>
  <cdr:relSizeAnchor xmlns:cdr="http://schemas.openxmlformats.org/drawingml/2006/chartDrawing">
    <cdr:from>
      <cdr:x>0.7891</cdr:x>
      <cdr:y>0.02016</cdr:y>
    </cdr:from>
    <cdr:to>
      <cdr:x>1</cdr:x>
      <cdr:y>0.10695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011215" y="45720"/>
          <a:ext cx="804785" cy="1968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21600" rIns="2160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is-IS" sz="800">
              <a:latin typeface="Myriad Pro" pitchFamily="34" charset="0"/>
            </a:rPr>
            <a:t>gengisbreytingar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3816000" cy="2268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0.02</cdr:y>
    </cdr:from>
    <cdr:to>
      <cdr:x>0.13608</cdr:x>
      <cdr:y>0.10679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0393"/>
          <a:ext cx="548667" cy="2187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21600" rIns="21600" rtlCol="0"/>
        <a:lstStyle xmlns:a="http://schemas.openxmlformats.org/drawingml/2006/main"/>
        <a:p xmlns:a="http://schemas.openxmlformats.org/drawingml/2006/main">
          <a:r>
            <a:rPr lang="is-IS" sz="800">
              <a:latin typeface="Myriad Pro" pitchFamily="34" charset="0"/>
            </a:rPr>
            <a:t>ma.kr.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edlabanki.is/gengi/timaradir-i-excel/" TargetMode="External"/><Relationship Id="rId1" Type="http://schemas.openxmlformats.org/officeDocument/2006/relationships/hyperlink" Target="http://www.hagstofa.is/?PageID=2599&amp;src=/temp/Dialog/varval.asp?ma=VIS01000%26ti=Breytingar+%E1+v%EDsit%F6lu+neysluver%F0s+fr%E1+1988%26path=../Database/visitolur/neysluverd/%26lang=3%26units=V%EDsit%F6lur%20og%20hlutf%F6l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://www.fjarmalaraduneyti.is/media/utgafa/Stefna_i_lanamalum_rikisins_2011_2014.pdf" TargetMode="External"/><Relationship Id="rId1" Type="http://schemas.openxmlformats.org/officeDocument/2006/relationships/hyperlink" Target="http://www.sedlabanki.is/utgafa-og-raedur/rit-og-skyrslur/fjarmalastodugleiki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edlabanki.is/utgafa-og-raedur/rit-og-skyrslur/fjarmalastodugleiki/" TargetMode="External"/><Relationship Id="rId2" Type="http://schemas.openxmlformats.org/officeDocument/2006/relationships/hyperlink" Target="http://www.sedlabanki.is/utgafa-og-raedur/rit-og-skyrslur/hagvisar/myndagogn/hv-september/" TargetMode="External"/><Relationship Id="rId1" Type="http://schemas.openxmlformats.org/officeDocument/2006/relationships/hyperlink" Target="http://www.hagstofa.is/Hagtolur/Thjodhagsreikningar/Fjarmal-hins-opinbera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13"/>
  <sheetViews>
    <sheetView workbookViewId="0">
      <selection activeCell="D50" sqref="D50"/>
    </sheetView>
  </sheetViews>
  <sheetFormatPr defaultColWidth="9.140625" defaultRowHeight="15" x14ac:dyDescent="0.25"/>
  <cols>
    <col min="1" max="1" width="7" style="6" bestFit="1" customWidth="1"/>
    <col min="2" max="2" width="13.85546875" style="6" bestFit="1" customWidth="1"/>
    <col min="3" max="3" width="14.7109375" style="6" bestFit="1" customWidth="1"/>
    <col min="4" max="4" width="12.5703125" style="6" bestFit="1" customWidth="1"/>
    <col min="5" max="5" width="10" style="6" customWidth="1"/>
    <col min="6" max="6" width="10.42578125" style="6" bestFit="1" customWidth="1"/>
    <col min="7" max="16384" width="9.140625" style="6"/>
  </cols>
  <sheetData>
    <row r="2" spans="1:9" x14ac:dyDescent="0.25">
      <c r="A2" s="5" t="s">
        <v>4</v>
      </c>
    </row>
    <row r="3" spans="1:9" x14ac:dyDescent="0.25">
      <c r="A3" s="5" t="s">
        <v>3</v>
      </c>
    </row>
    <row r="4" spans="1:9" x14ac:dyDescent="0.25">
      <c r="B4" s="5"/>
    </row>
    <row r="5" spans="1:9" ht="45.75" thickBot="1" x14ac:dyDescent="0.3">
      <c r="A5" s="7" t="s">
        <v>1</v>
      </c>
      <c r="B5" s="8" t="s">
        <v>0</v>
      </c>
      <c r="C5" s="8" t="s">
        <v>2</v>
      </c>
      <c r="D5" s="8" t="s">
        <v>5</v>
      </c>
      <c r="E5" s="8" t="s">
        <v>6</v>
      </c>
      <c r="F5" s="9"/>
      <c r="G5" s="9"/>
      <c r="H5" s="9"/>
      <c r="I5" s="9"/>
    </row>
    <row r="6" spans="1:9" x14ac:dyDescent="0.25">
      <c r="A6" s="35">
        <v>36161</v>
      </c>
      <c r="B6" s="11">
        <v>184.8</v>
      </c>
      <c r="C6" s="12">
        <v>109.80094699999999</v>
      </c>
      <c r="D6" s="13"/>
      <c r="E6" s="13"/>
      <c r="F6" s="13"/>
      <c r="H6" s="14"/>
    </row>
    <row r="7" spans="1:9" x14ac:dyDescent="0.25">
      <c r="A7" s="35">
        <v>36192</v>
      </c>
      <c r="B7" s="11">
        <v>184.5</v>
      </c>
      <c r="C7" s="12">
        <v>109.63263000000001</v>
      </c>
      <c r="D7" s="13"/>
      <c r="E7" s="13"/>
      <c r="F7" s="13"/>
      <c r="H7" s="14"/>
    </row>
    <row r="8" spans="1:9" x14ac:dyDescent="0.25">
      <c r="A8" s="35">
        <v>36220</v>
      </c>
      <c r="B8" s="11">
        <v>185.4</v>
      </c>
      <c r="C8" s="12">
        <v>109.319917</v>
      </c>
      <c r="D8" s="13"/>
      <c r="E8" s="13"/>
      <c r="F8" s="13"/>
      <c r="H8" s="14"/>
    </row>
    <row r="9" spans="1:9" x14ac:dyDescent="0.25">
      <c r="A9" s="35">
        <v>36251</v>
      </c>
      <c r="B9" s="11">
        <v>186.4</v>
      </c>
      <c r="C9" s="12">
        <v>109.674111</v>
      </c>
      <c r="D9" s="13"/>
      <c r="E9" s="13"/>
      <c r="F9" s="13"/>
      <c r="H9" s="14"/>
    </row>
    <row r="10" spans="1:9" x14ac:dyDescent="0.25">
      <c r="A10" s="35">
        <v>36281</v>
      </c>
      <c r="B10" s="11">
        <v>187.3</v>
      </c>
      <c r="C10" s="12">
        <v>110.308026</v>
      </c>
      <c r="D10" s="13"/>
      <c r="E10" s="13"/>
      <c r="F10" s="13"/>
      <c r="H10" s="14"/>
    </row>
    <row r="11" spans="1:9" x14ac:dyDescent="0.25">
      <c r="A11" s="35">
        <v>36312</v>
      </c>
      <c r="B11" s="11">
        <v>188.8</v>
      </c>
      <c r="C11" s="12">
        <v>109.605619</v>
      </c>
      <c r="D11" s="13"/>
      <c r="E11" s="13"/>
      <c r="F11" s="13"/>
      <c r="H11" s="14"/>
    </row>
    <row r="12" spans="1:9" x14ac:dyDescent="0.25">
      <c r="A12" s="35">
        <v>36342</v>
      </c>
      <c r="B12" s="11">
        <v>189.5</v>
      </c>
      <c r="C12" s="12">
        <v>109.43758099999999</v>
      </c>
      <c r="D12" s="13"/>
      <c r="E12" s="13"/>
      <c r="F12" s="13"/>
      <c r="H12" s="14"/>
    </row>
    <row r="13" spans="1:9" x14ac:dyDescent="0.25">
      <c r="A13" s="35">
        <v>36373</v>
      </c>
      <c r="B13" s="11">
        <v>190.2</v>
      </c>
      <c r="C13" s="12">
        <v>109.105076</v>
      </c>
      <c r="D13" s="13"/>
      <c r="E13" s="13"/>
      <c r="F13" s="13"/>
      <c r="H13" s="14"/>
    </row>
    <row r="14" spans="1:9" x14ac:dyDescent="0.25">
      <c r="A14" s="35">
        <v>36404</v>
      </c>
      <c r="B14" s="11">
        <v>191.8</v>
      </c>
      <c r="C14" s="12">
        <v>108.635981</v>
      </c>
      <c r="D14" s="13"/>
      <c r="E14" s="13"/>
      <c r="F14" s="13"/>
      <c r="H14" s="14"/>
    </row>
    <row r="15" spans="1:9" x14ac:dyDescent="0.25">
      <c r="A15" s="35">
        <v>36434</v>
      </c>
      <c r="B15" s="11">
        <v>193.3</v>
      </c>
      <c r="C15" s="12">
        <v>107.4586</v>
      </c>
      <c r="D15" s="13"/>
      <c r="E15" s="13"/>
      <c r="F15" s="13"/>
      <c r="H15" s="14"/>
    </row>
    <row r="16" spans="1:9" x14ac:dyDescent="0.25">
      <c r="A16" s="35">
        <v>36465</v>
      </c>
      <c r="B16" s="11">
        <v>193.3</v>
      </c>
      <c r="C16" s="12">
        <v>106.461904</v>
      </c>
      <c r="D16" s="13"/>
      <c r="E16" s="13"/>
      <c r="F16" s="13"/>
      <c r="H16" s="14"/>
    </row>
    <row r="17" spans="1:8" x14ac:dyDescent="0.25">
      <c r="A17" s="35">
        <v>36495</v>
      </c>
      <c r="B17" s="11">
        <v>194</v>
      </c>
      <c r="C17" s="12">
        <v>106.14304199999999</v>
      </c>
      <c r="D17" s="13"/>
      <c r="E17" s="13"/>
      <c r="F17" s="13"/>
      <c r="H17" s="14"/>
    </row>
    <row r="18" spans="1:8" x14ac:dyDescent="0.25">
      <c r="A18" s="35">
        <v>36526</v>
      </c>
      <c r="B18" s="11">
        <v>195.5</v>
      </c>
      <c r="C18" s="12">
        <v>106.17756</v>
      </c>
      <c r="D18" s="15">
        <f>B18/B6-1</f>
        <v>5.7900432900432897E-2</v>
      </c>
      <c r="E18" s="15">
        <f>C18/C6-1</f>
        <v>-3.2999596988903868E-2</v>
      </c>
      <c r="F18" s="13"/>
      <c r="H18" s="14"/>
    </row>
    <row r="19" spans="1:8" x14ac:dyDescent="0.25">
      <c r="A19" s="35">
        <v>36557</v>
      </c>
      <c r="B19" s="11">
        <v>194.9</v>
      </c>
      <c r="C19" s="12">
        <v>104.80960899999999</v>
      </c>
      <c r="D19" s="15">
        <f t="shared" ref="D19:E19" si="0">B19/B7-1</f>
        <v>5.6368563685636808E-2</v>
      </c>
      <c r="E19" s="15">
        <f t="shared" si="0"/>
        <v>-4.399256863581591E-2</v>
      </c>
      <c r="F19" s="13"/>
      <c r="H19" s="14"/>
    </row>
    <row r="20" spans="1:8" x14ac:dyDescent="0.25">
      <c r="A20" s="35">
        <v>36586</v>
      </c>
      <c r="B20" s="11">
        <v>196.4</v>
      </c>
      <c r="C20" s="12">
        <v>104.275656</v>
      </c>
      <c r="D20" s="15">
        <f t="shared" ref="D20:E20" si="1">B20/B8-1</f>
        <v>5.9331175836030203E-2</v>
      </c>
      <c r="E20" s="15">
        <f t="shared" si="1"/>
        <v>-4.6142195662296381E-2</v>
      </c>
      <c r="F20" s="13"/>
      <c r="H20" s="14"/>
    </row>
    <row r="21" spans="1:8" x14ac:dyDescent="0.25">
      <c r="A21" s="35">
        <v>36617</v>
      </c>
      <c r="B21" s="11">
        <v>197.6</v>
      </c>
      <c r="C21" s="12">
        <v>103.650076</v>
      </c>
      <c r="D21" s="15">
        <f t="shared" ref="D21:E21" si="2">B21/B9-1</f>
        <v>6.0085836909871126E-2</v>
      </c>
      <c r="E21" s="15">
        <f t="shared" si="2"/>
        <v>-5.4926681831047652E-2</v>
      </c>
      <c r="F21" s="13"/>
      <c r="H21" s="14"/>
    </row>
    <row r="22" spans="1:8" x14ac:dyDescent="0.25">
      <c r="A22" s="35">
        <v>36647</v>
      </c>
      <c r="B22" s="11">
        <v>198.4</v>
      </c>
      <c r="C22" s="12">
        <v>103.4782</v>
      </c>
      <c r="D22" s="15">
        <f t="shared" ref="D22:E22" si="3">B22/B10-1</f>
        <v>5.9263214095034655E-2</v>
      </c>
      <c r="E22" s="15">
        <f t="shared" si="3"/>
        <v>-6.1915947983694264E-2</v>
      </c>
      <c r="F22" s="13"/>
      <c r="H22" s="14"/>
    </row>
    <row r="23" spans="1:8" x14ac:dyDescent="0.25">
      <c r="A23" s="35">
        <v>36678</v>
      </c>
      <c r="B23" s="11">
        <v>199.1</v>
      </c>
      <c r="C23" s="12">
        <v>106.11074499999999</v>
      </c>
      <c r="D23" s="15">
        <f t="shared" ref="D23:E23" si="4">B23/B11-1</f>
        <v>5.4555084745762539E-2</v>
      </c>
      <c r="E23" s="15">
        <f t="shared" si="4"/>
        <v>-3.1885901762025659E-2</v>
      </c>
      <c r="F23" s="13"/>
      <c r="H23" s="14"/>
    </row>
    <row r="24" spans="1:8" x14ac:dyDescent="0.25">
      <c r="A24" s="35">
        <v>36708</v>
      </c>
      <c r="B24" s="11">
        <v>200.1</v>
      </c>
      <c r="C24" s="12">
        <v>108.08357599999999</v>
      </c>
      <c r="D24" s="15">
        <f t="shared" ref="D24:E24" si="5">B24/B12-1</f>
        <v>5.5936675461741414E-2</v>
      </c>
      <c r="E24" s="15">
        <f t="shared" si="5"/>
        <v>-1.2372395182967399E-2</v>
      </c>
      <c r="F24" s="13"/>
      <c r="H24" s="14"/>
    </row>
    <row r="25" spans="1:8" x14ac:dyDescent="0.25">
      <c r="A25" s="35">
        <v>36739</v>
      </c>
      <c r="B25" s="11">
        <v>199.1</v>
      </c>
      <c r="C25" s="12">
        <v>107.999745</v>
      </c>
      <c r="D25" s="15">
        <f t="shared" ref="D25:E25" si="6">B25/B13-1</f>
        <v>4.6792849631966282E-2</v>
      </c>
      <c r="E25" s="15">
        <f t="shared" si="6"/>
        <v>-1.0130885202811246E-2</v>
      </c>
      <c r="F25" s="13"/>
      <c r="H25" s="14"/>
    </row>
    <row r="26" spans="1:8" x14ac:dyDescent="0.25">
      <c r="A26" s="35">
        <v>36770</v>
      </c>
      <c r="B26" s="11">
        <v>199.5</v>
      </c>
      <c r="C26" s="12">
        <v>109.11215199999999</v>
      </c>
      <c r="D26" s="15">
        <f t="shared" ref="D26:E26" si="7">B26/B14-1</f>
        <v>4.014598540145986E-2</v>
      </c>
      <c r="E26" s="15">
        <f t="shared" si="7"/>
        <v>4.3831794550646119E-3</v>
      </c>
      <c r="F26" s="13"/>
      <c r="H26" s="14"/>
    </row>
    <row r="27" spans="1:8" x14ac:dyDescent="0.25">
      <c r="A27" s="35">
        <v>36800</v>
      </c>
      <c r="B27" s="11">
        <v>201.5</v>
      </c>
      <c r="C27" s="12">
        <v>110.535554</v>
      </c>
      <c r="D27" s="15">
        <f t="shared" ref="D27:E27" si="8">B27/B15-1</f>
        <v>4.2421107087428744E-2</v>
      </c>
      <c r="E27" s="15">
        <f t="shared" si="8"/>
        <v>2.8633855270774111E-2</v>
      </c>
      <c r="F27" s="13"/>
      <c r="H27" s="14"/>
    </row>
    <row r="28" spans="1:8" x14ac:dyDescent="0.25">
      <c r="A28" s="35">
        <v>36831</v>
      </c>
      <c r="B28" s="11">
        <v>202.1</v>
      </c>
      <c r="C28" s="12">
        <v>113.04642699999999</v>
      </c>
      <c r="D28" s="15">
        <f t="shared" ref="D28:E28" si="9">B28/B16-1</f>
        <v>4.5525090532850365E-2</v>
      </c>
      <c r="E28" s="15">
        <f t="shared" si="9"/>
        <v>6.1848630849209663E-2</v>
      </c>
      <c r="F28" s="13"/>
      <c r="H28" s="14"/>
    </row>
    <row r="29" spans="1:8" x14ac:dyDescent="0.25">
      <c r="A29" s="35">
        <v>36861</v>
      </c>
      <c r="B29" s="11">
        <v>202.1</v>
      </c>
      <c r="C29" s="12">
        <v>114.850836</v>
      </c>
      <c r="D29" s="15">
        <f t="shared" ref="D29:E29" si="10">B29/B17-1</f>
        <v>4.1752577319587703E-2</v>
      </c>
      <c r="E29" s="15">
        <f t="shared" si="10"/>
        <v>8.2038293193066769E-2</v>
      </c>
      <c r="F29" s="13"/>
      <c r="H29" s="14"/>
    </row>
    <row r="30" spans="1:8" x14ac:dyDescent="0.25">
      <c r="A30" s="35">
        <v>36892</v>
      </c>
      <c r="B30" s="11">
        <v>202.4</v>
      </c>
      <c r="C30" s="12">
        <v>116.143795</v>
      </c>
      <c r="D30" s="15">
        <f t="shared" ref="D30:E30" si="11">B30/B18-1</f>
        <v>3.529411764705892E-2</v>
      </c>
      <c r="E30" s="15">
        <f t="shared" si="11"/>
        <v>9.3863854094970778E-2</v>
      </c>
      <c r="F30" s="13"/>
      <c r="H30" s="14"/>
    </row>
    <row r="31" spans="1:8" x14ac:dyDescent="0.25">
      <c r="A31" s="35">
        <v>36923</v>
      </c>
      <c r="B31" s="11">
        <v>202.8</v>
      </c>
      <c r="C31" s="12">
        <v>115.72298499999999</v>
      </c>
      <c r="D31" s="15">
        <f t="shared" ref="D31:E31" si="12">B31/B19-1</f>
        <v>4.0533606977937398E-2</v>
      </c>
      <c r="E31" s="15">
        <f t="shared" si="12"/>
        <v>0.10412571999958509</v>
      </c>
      <c r="F31" s="13"/>
      <c r="H31" s="14"/>
    </row>
    <row r="32" spans="1:8" x14ac:dyDescent="0.25">
      <c r="A32" s="35">
        <v>36951</v>
      </c>
      <c r="B32" s="11">
        <v>204</v>
      </c>
      <c r="C32" s="12">
        <v>116.522231</v>
      </c>
      <c r="D32" s="15">
        <f t="shared" ref="D32:E32" si="13">B32/B20-1</f>
        <v>3.8696537678207799E-2</v>
      </c>
      <c r="E32" s="15">
        <f t="shared" si="13"/>
        <v>0.11744423837525431</v>
      </c>
      <c r="F32" s="13"/>
      <c r="H32" s="14"/>
    </row>
    <row r="33" spans="1:8" x14ac:dyDescent="0.25">
      <c r="A33" s="35">
        <v>36982</v>
      </c>
      <c r="B33" s="11">
        <v>206.5</v>
      </c>
      <c r="C33" s="12">
        <v>122.520247</v>
      </c>
      <c r="D33" s="15">
        <f t="shared" ref="D33:E33" si="14">B33/B21-1</f>
        <v>4.5040485829959565E-2</v>
      </c>
      <c r="E33" s="15">
        <f t="shared" si="14"/>
        <v>0.18205650905649118</v>
      </c>
      <c r="F33" s="13"/>
      <c r="H33" s="14"/>
    </row>
    <row r="34" spans="1:8" x14ac:dyDescent="0.25">
      <c r="A34" s="35">
        <v>37012</v>
      </c>
      <c r="B34" s="11">
        <v>209.4</v>
      </c>
      <c r="C34" s="12">
        <v>130.74529000000001</v>
      </c>
      <c r="D34" s="15">
        <f t="shared" ref="D34:E34" si="15">B34/B22-1</f>
        <v>5.5443548387096753E-2</v>
      </c>
      <c r="E34" s="15">
        <f t="shared" si="15"/>
        <v>0.26350564659996034</v>
      </c>
      <c r="F34" s="13"/>
      <c r="H34" s="14"/>
    </row>
    <row r="35" spans="1:8" x14ac:dyDescent="0.25">
      <c r="A35" s="35">
        <v>37043</v>
      </c>
      <c r="B35" s="11">
        <v>212.6</v>
      </c>
      <c r="C35" s="12">
        <v>133.20318499999999</v>
      </c>
      <c r="D35" s="15">
        <f t="shared" ref="D35:E35" si="16">B35/B23-1</f>
        <v>6.7805123053741756E-2</v>
      </c>
      <c r="E35" s="15">
        <f t="shared" si="16"/>
        <v>0.25532230501256015</v>
      </c>
      <c r="F35" s="13"/>
      <c r="H35" s="14"/>
    </row>
    <row r="36" spans="1:8" x14ac:dyDescent="0.25">
      <c r="A36" s="35">
        <v>37073</v>
      </c>
      <c r="B36" s="11">
        <v>214.2</v>
      </c>
      <c r="C36" s="12">
        <v>130.848781</v>
      </c>
      <c r="D36" s="15">
        <f t="shared" ref="D36:E36" si="17">B36/B24-1</f>
        <v>7.0464767616191804E-2</v>
      </c>
      <c r="E36" s="15">
        <f t="shared" si="17"/>
        <v>0.21062594190999029</v>
      </c>
      <c r="F36" s="13"/>
      <c r="H36" s="14"/>
    </row>
    <row r="37" spans="1:8" x14ac:dyDescent="0.25">
      <c r="A37" s="35">
        <v>37104</v>
      </c>
      <c r="B37" s="11">
        <v>214.9</v>
      </c>
      <c r="C37" s="12">
        <v>130.2406</v>
      </c>
      <c r="D37" s="15">
        <f t="shared" ref="D37:E37" si="18">B37/B25-1</f>
        <v>7.9357106981416514E-2</v>
      </c>
      <c r="E37" s="15">
        <f t="shared" si="18"/>
        <v>0.2059343288264246</v>
      </c>
      <c r="F37" s="13"/>
      <c r="H37" s="14"/>
    </row>
    <row r="38" spans="1:8" x14ac:dyDescent="0.25">
      <c r="A38" s="35">
        <v>37135</v>
      </c>
      <c r="B38" s="11">
        <v>216.3</v>
      </c>
      <c r="C38" s="12">
        <v>133.41748999999999</v>
      </c>
      <c r="D38" s="15">
        <f t="shared" ref="D38:E38" si="19">B38/B26-1</f>
        <v>8.4210526315789513E-2</v>
      </c>
      <c r="E38" s="15">
        <f t="shared" si="19"/>
        <v>0.22275555521991719</v>
      </c>
      <c r="F38" s="13"/>
      <c r="H38" s="14"/>
    </row>
    <row r="39" spans="1:8" x14ac:dyDescent="0.25">
      <c r="A39" s="35">
        <v>37165</v>
      </c>
      <c r="B39" s="11">
        <v>217.7</v>
      </c>
      <c r="C39" s="12">
        <v>136.06583000000001</v>
      </c>
      <c r="D39" s="15">
        <f t="shared" ref="D39:E39" si="20">B39/B27-1</f>
        <v>8.0397022332506118E-2</v>
      </c>
      <c r="E39" s="15">
        <f t="shared" si="20"/>
        <v>0.23096890616751242</v>
      </c>
      <c r="F39" s="13"/>
      <c r="H39" s="14"/>
    </row>
    <row r="40" spans="1:8" x14ac:dyDescent="0.25">
      <c r="A40" s="35">
        <v>37196</v>
      </c>
      <c r="B40" s="11">
        <v>218.5</v>
      </c>
      <c r="C40" s="12">
        <v>140.623154</v>
      </c>
      <c r="D40" s="15">
        <f t="shared" ref="D40:E40" si="21">B40/B28-1</f>
        <v>8.1147946561108464E-2</v>
      </c>
      <c r="E40" s="15">
        <f t="shared" si="21"/>
        <v>0.24394160639858176</v>
      </c>
      <c r="F40" s="13"/>
      <c r="H40" s="14"/>
    </row>
    <row r="41" spans="1:8" x14ac:dyDescent="0.25">
      <c r="A41" s="35">
        <v>37226</v>
      </c>
      <c r="B41" s="11">
        <v>219.5</v>
      </c>
      <c r="C41" s="12">
        <v>137.399472</v>
      </c>
      <c r="D41" s="15">
        <f t="shared" ref="D41:E41" si="22">B41/B29-1</f>
        <v>8.6095992083127237E-2</v>
      </c>
      <c r="E41" s="15">
        <f t="shared" si="22"/>
        <v>0.19632975070377379</v>
      </c>
      <c r="F41" s="13"/>
      <c r="H41" s="14"/>
    </row>
    <row r="42" spans="1:8" x14ac:dyDescent="0.25">
      <c r="A42" s="35">
        <v>37257</v>
      </c>
      <c r="B42" s="11">
        <v>221.5</v>
      </c>
      <c r="C42" s="12">
        <v>133.17062799999999</v>
      </c>
      <c r="D42" s="15">
        <f t="shared" ref="D42:E42" si="23">B42/B30-1</f>
        <v>9.436758893280639E-2</v>
      </c>
      <c r="E42" s="15">
        <f t="shared" si="23"/>
        <v>0.14660131434486012</v>
      </c>
      <c r="F42" s="13"/>
      <c r="H42" s="14"/>
    </row>
    <row r="43" spans="1:8" x14ac:dyDescent="0.25">
      <c r="A43" s="35">
        <v>37288</v>
      </c>
      <c r="B43" s="11">
        <v>220.9</v>
      </c>
      <c r="C43" s="12">
        <v>130.54577</v>
      </c>
      <c r="D43" s="15">
        <f t="shared" ref="D43:E43" si="24">B43/B31-1</f>
        <v>8.9250493096646899E-2</v>
      </c>
      <c r="E43" s="15">
        <f t="shared" si="24"/>
        <v>0.12808851240745311</v>
      </c>
      <c r="F43" s="13"/>
      <c r="H43" s="14"/>
    </row>
    <row r="44" spans="1:8" x14ac:dyDescent="0.25">
      <c r="A44" s="35">
        <v>37316</v>
      </c>
      <c r="B44" s="11">
        <v>221.8</v>
      </c>
      <c r="C44" s="12">
        <v>130.26348400000001</v>
      </c>
      <c r="D44" s="15">
        <f t="shared" ref="D44:E44" si="25">B44/B32-1</f>
        <v>8.7254901960784448E-2</v>
      </c>
      <c r="E44" s="15">
        <f t="shared" si="25"/>
        <v>0.11792816599949929</v>
      </c>
      <c r="F44" s="13"/>
      <c r="H44" s="14"/>
    </row>
    <row r="45" spans="1:8" x14ac:dyDescent="0.25">
      <c r="A45" s="35">
        <v>37347</v>
      </c>
      <c r="B45" s="11">
        <v>221.9</v>
      </c>
      <c r="C45" s="12">
        <v>127.44185</v>
      </c>
      <c r="D45" s="15">
        <f t="shared" ref="D45:E45" si="26">B45/B33-1</f>
        <v>7.4576271186440612E-2</v>
      </c>
      <c r="E45" s="15">
        <f t="shared" si="26"/>
        <v>4.0169711704874489E-2</v>
      </c>
      <c r="F45" s="13"/>
      <c r="H45" s="14"/>
    </row>
    <row r="46" spans="1:8" x14ac:dyDescent="0.25">
      <c r="A46" s="35">
        <v>37377</v>
      </c>
      <c r="B46" s="11">
        <v>221.8</v>
      </c>
      <c r="C46" s="12">
        <v>123.682185</v>
      </c>
      <c r="D46" s="15">
        <f t="shared" ref="D46:E46" si="27">B46/B34-1</f>
        <v>5.9216809933142267E-2</v>
      </c>
      <c r="E46" s="15">
        <f t="shared" si="27"/>
        <v>-5.4021869544975676E-2</v>
      </c>
      <c r="F46" s="13"/>
      <c r="H46" s="14"/>
    </row>
    <row r="47" spans="1:8" x14ac:dyDescent="0.25">
      <c r="A47" s="35">
        <v>37408</v>
      </c>
      <c r="B47" s="11">
        <v>222.8</v>
      </c>
      <c r="C47" s="12">
        <v>123.95545199999999</v>
      </c>
      <c r="D47" s="15">
        <f t="shared" ref="D47:E47" si="28">B47/B35-1</f>
        <v>4.7977422389463786E-2</v>
      </c>
      <c r="E47" s="15">
        <f t="shared" si="28"/>
        <v>-6.9425764856898886E-2</v>
      </c>
      <c r="F47" s="13"/>
      <c r="H47" s="14"/>
    </row>
    <row r="48" spans="1:8" x14ac:dyDescent="0.25">
      <c r="A48" s="35">
        <v>37438</v>
      </c>
      <c r="B48" s="11">
        <v>223</v>
      </c>
      <c r="C48" s="12">
        <v>122.549369</v>
      </c>
      <c r="D48" s="15">
        <f t="shared" ref="D48:E48" si="29">B48/B36-1</f>
        <v>4.1083099906629394E-2</v>
      </c>
      <c r="E48" s="15">
        <f t="shared" si="29"/>
        <v>-6.3427507207728606E-2</v>
      </c>
      <c r="F48" s="13"/>
      <c r="H48" s="14"/>
    </row>
    <row r="49" spans="1:8" x14ac:dyDescent="0.25">
      <c r="A49" s="35">
        <v>37469</v>
      </c>
      <c r="B49" s="11">
        <v>221.8</v>
      </c>
      <c r="C49" s="12">
        <v>121.804766</v>
      </c>
      <c r="D49" s="15">
        <f t="shared" ref="D49:E49" si="30">B49/B37-1</f>
        <v>3.2107957189390524E-2</v>
      </c>
      <c r="E49" s="15">
        <f t="shared" si="30"/>
        <v>-6.4771154309792744E-2</v>
      </c>
      <c r="F49" s="13"/>
      <c r="H49" s="14"/>
    </row>
    <row r="50" spans="1:8" x14ac:dyDescent="0.25">
      <c r="A50" s="35">
        <v>37500</v>
      </c>
      <c r="B50" s="11">
        <v>222.9</v>
      </c>
      <c r="C50" s="12">
        <v>124.384604</v>
      </c>
      <c r="D50" s="15">
        <f t="shared" ref="D50:E50" si="31">B50/B38-1</f>
        <v>3.0513176144244092E-2</v>
      </c>
      <c r="E50" s="15">
        <f t="shared" si="31"/>
        <v>-6.7703911983353793E-2</v>
      </c>
      <c r="F50" s="13"/>
      <c r="H50" s="14"/>
    </row>
    <row r="51" spans="1:8" x14ac:dyDescent="0.25">
      <c r="A51" s="35">
        <v>37530</v>
      </c>
      <c r="B51" s="11">
        <v>224.1</v>
      </c>
      <c r="C51" s="12">
        <v>124.69507299999999</v>
      </c>
      <c r="D51" s="15">
        <f t="shared" ref="D51:E51" si="32">B51/B39-1</f>
        <v>2.9398254478640418E-2</v>
      </c>
      <c r="E51" s="15">
        <f t="shared" si="32"/>
        <v>-8.3568056726659568E-2</v>
      </c>
      <c r="F51" s="13"/>
      <c r="H51" s="14"/>
    </row>
    <row r="52" spans="1:8" x14ac:dyDescent="0.25">
      <c r="A52" s="35">
        <v>37561</v>
      </c>
      <c r="B52" s="11">
        <v>223.7</v>
      </c>
      <c r="C52" s="12">
        <v>124.31866599999999</v>
      </c>
      <c r="D52" s="15">
        <f t="shared" ref="D52:E52" si="33">B52/B40-1</f>
        <v>2.3798627002288297E-2</v>
      </c>
      <c r="E52" s="15">
        <f t="shared" si="33"/>
        <v>-0.11594454779473951</v>
      </c>
      <c r="F52" s="13"/>
      <c r="H52" s="14"/>
    </row>
    <row r="53" spans="1:8" x14ac:dyDescent="0.25">
      <c r="A53" s="35">
        <v>37591</v>
      </c>
      <c r="B53" s="11">
        <v>223.9</v>
      </c>
      <c r="C53" s="12">
        <v>122.06285699999999</v>
      </c>
      <c r="D53" s="15">
        <f t="shared" ref="D53:E53" si="34">B53/B41-1</f>
        <v>2.0045558086560389E-2</v>
      </c>
      <c r="E53" s="15">
        <f t="shared" si="34"/>
        <v>-0.11162062544170481</v>
      </c>
      <c r="F53" s="13"/>
      <c r="H53" s="14"/>
    </row>
    <row r="54" spans="1:8" x14ac:dyDescent="0.25">
      <c r="A54" s="35">
        <v>37622</v>
      </c>
      <c r="B54" s="11">
        <v>224.7</v>
      </c>
      <c r="C54" s="12">
        <v>119.870304</v>
      </c>
      <c r="D54" s="15">
        <f t="shared" ref="D54:E54" si="35">B54/B42-1</f>
        <v>1.4446952595936757E-2</v>
      </c>
      <c r="E54" s="15">
        <f t="shared" si="35"/>
        <v>-9.9874305616400538E-2</v>
      </c>
      <c r="F54" s="13"/>
      <c r="H54" s="14"/>
    </row>
    <row r="55" spans="1:8" x14ac:dyDescent="0.25">
      <c r="A55" s="35">
        <v>37653</v>
      </c>
      <c r="B55" s="11">
        <v>224.3</v>
      </c>
      <c r="C55" s="12">
        <v>117.93913000000001</v>
      </c>
      <c r="D55" s="15">
        <f t="shared" ref="D55:E55" si="36">B55/B43-1</f>
        <v>1.5391579900407404E-2</v>
      </c>
      <c r="E55" s="15">
        <f t="shared" si="36"/>
        <v>-9.6568736007302203E-2</v>
      </c>
      <c r="F55" s="13"/>
      <c r="H55" s="14"/>
    </row>
    <row r="56" spans="1:8" x14ac:dyDescent="0.25">
      <c r="A56" s="35">
        <v>37681</v>
      </c>
      <c r="B56" s="11">
        <v>226.7</v>
      </c>
      <c r="C56" s="12">
        <v>118.197295</v>
      </c>
      <c r="D56" s="15">
        <f t="shared" ref="D56:E56" si="37">B56/B44-1</f>
        <v>2.2091974752028731E-2</v>
      </c>
      <c r="E56" s="15">
        <f t="shared" si="37"/>
        <v>-9.2629097806105065E-2</v>
      </c>
      <c r="F56" s="13"/>
      <c r="H56" s="14"/>
    </row>
    <row r="57" spans="1:8" x14ac:dyDescent="0.25">
      <c r="A57" s="35">
        <v>37712</v>
      </c>
      <c r="B57" s="11">
        <v>227</v>
      </c>
      <c r="C57" s="12">
        <v>116.828233</v>
      </c>
      <c r="D57" s="15">
        <f t="shared" ref="D57:E57" si="38">B57/B45-1</f>
        <v>2.2983325822442557E-2</v>
      </c>
      <c r="E57" s="15">
        <f t="shared" si="38"/>
        <v>-8.3282038043233086E-2</v>
      </c>
      <c r="F57" s="13"/>
      <c r="H57" s="14"/>
    </row>
    <row r="58" spans="1:8" x14ac:dyDescent="0.25">
      <c r="A58" s="35">
        <v>37742</v>
      </c>
      <c r="B58" s="11">
        <v>226.6</v>
      </c>
      <c r="C58" s="12">
        <v>116.07726</v>
      </c>
      <c r="D58" s="15">
        <f t="shared" ref="D58:E58" si="39">B58/B46-1</f>
        <v>2.1641118124436254E-2</v>
      </c>
      <c r="E58" s="15">
        <f t="shared" si="39"/>
        <v>-6.1487634617710007E-2</v>
      </c>
      <c r="F58" s="13"/>
      <c r="H58" s="14"/>
    </row>
    <row r="59" spans="1:8" x14ac:dyDescent="0.25">
      <c r="A59" s="35">
        <v>37773</v>
      </c>
      <c r="B59" s="11">
        <v>226.8</v>
      </c>
      <c r="C59" s="12">
        <v>118.429863</v>
      </c>
      <c r="D59" s="15">
        <f t="shared" ref="D59:E59" si="40">B59/B47-1</f>
        <v>1.795332136445249E-2</v>
      </c>
      <c r="E59" s="15">
        <f t="shared" si="40"/>
        <v>-4.457721633736611E-2</v>
      </c>
      <c r="F59" s="13"/>
      <c r="H59" s="14"/>
    </row>
    <row r="60" spans="1:8" x14ac:dyDescent="0.25">
      <c r="A60" s="35">
        <v>37803</v>
      </c>
      <c r="B60" s="11">
        <v>226.5</v>
      </c>
      <c r="C60" s="12">
        <v>120.87021300000001</v>
      </c>
      <c r="D60" s="15">
        <f t="shared" ref="D60:E60" si="41">B60/B48-1</f>
        <v>1.5695067264573925E-2</v>
      </c>
      <c r="E60" s="15">
        <f t="shared" si="41"/>
        <v>-1.3701873895409333E-2</v>
      </c>
      <c r="F60" s="13"/>
      <c r="H60" s="14"/>
    </row>
    <row r="61" spans="1:8" x14ac:dyDescent="0.25">
      <c r="A61" s="35">
        <v>37834</v>
      </c>
      <c r="B61" s="11">
        <v>226.3</v>
      </c>
      <c r="C61" s="12">
        <v>122.985095</v>
      </c>
      <c r="D61" s="15">
        <f t="shared" ref="D61:E61" si="42">B61/B49-1</f>
        <v>2.0288548241659043E-2</v>
      </c>
      <c r="E61" s="15">
        <f t="shared" si="42"/>
        <v>9.6903351056065734E-3</v>
      </c>
      <c r="F61" s="13"/>
      <c r="H61" s="14"/>
    </row>
    <row r="62" spans="1:8" x14ac:dyDescent="0.25">
      <c r="A62" s="35">
        <v>37865</v>
      </c>
      <c r="B62" s="11">
        <v>227.9</v>
      </c>
      <c r="C62" s="12">
        <v>123.18625400000001</v>
      </c>
      <c r="D62" s="15">
        <f t="shared" ref="D62:E62" si="43">B62/B50-1</f>
        <v>2.243158366980702E-2</v>
      </c>
      <c r="E62" s="15">
        <f t="shared" si="43"/>
        <v>-9.6342309374558566E-3</v>
      </c>
      <c r="F62" s="13"/>
      <c r="H62" s="14"/>
    </row>
    <row r="63" spans="1:8" x14ac:dyDescent="0.25">
      <c r="A63" s="35">
        <v>37895</v>
      </c>
      <c r="B63" s="11">
        <v>229</v>
      </c>
      <c r="C63" s="12">
        <v>122.77628199999999</v>
      </c>
      <c r="D63" s="15">
        <f t="shared" ref="D63:E63" si="44">B63/B51-1</f>
        <v>2.1865238732708736E-2</v>
      </c>
      <c r="E63" s="15">
        <f t="shared" si="44"/>
        <v>-1.5387865405074974E-2</v>
      </c>
      <c r="F63" s="13"/>
      <c r="H63" s="14"/>
    </row>
    <row r="64" spans="1:8" x14ac:dyDescent="0.25">
      <c r="A64" s="35">
        <v>37926</v>
      </c>
      <c r="B64" s="11">
        <v>229.3</v>
      </c>
      <c r="C64" s="12">
        <v>122.357</v>
      </c>
      <c r="D64" s="15">
        <f t="shared" ref="D64:E64" si="45">B64/B52-1</f>
        <v>2.5033527045149828E-2</v>
      </c>
      <c r="E64" s="15">
        <f t="shared" si="45"/>
        <v>-1.5779335984831055E-2</v>
      </c>
      <c r="F64" s="13"/>
      <c r="H64" s="14"/>
    </row>
    <row r="65" spans="1:8" x14ac:dyDescent="0.25">
      <c r="A65" s="35">
        <v>37956</v>
      </c>
      <c r="B65" s="11">
        <v>230</v>
      </c>
      <c r="C65" s="12">
        <v>122.26632499999999</v>
      </c>
      <c r="D65" s="15">
        <f t="shared" ref="D65:E65" si="46">B65/B53-1</f>
        <v>2.7244305493523857E-2</v>
      </c>
      <c r="E65" s="15">
        <f t="shared" si="46"/>
        <v>1.6669116633900583E-3</v>
      </c>
      <c r="F65" s="13"/>
      <c r="H65" s="14"/>
    </row>
    <row r="66" spans="1:8" x14ac:dyDescent="0.25">
      <c r="A66" s="35">
        <v>37987</v>
      </c>
      <c r="B66" s="11">
        <v>230.1</v>
      </c>
      <c r="C66" s="12">
        <v>118.739875</v>
      </c>
      <c r="D66" s="15">
        <f t="shared" ref="D66:E66" si="47">B66/B54-1</f>
        <v>2.4032042723631575E-2</v>
      </c>
      <c r="E66" s="15">
        <f t="shared" si="47"/>
        <v>-9.430434079820138E-3</v>
      </c>
      <c r="F66" s="13"/>
      <c r="H66" s="14"/>
    </row>
    <row r="67" spans="1:8" x14ac:dyDescent="0.25">
      <c r="A67" s="35">
        <v>38018</v>
      </c>
      <c r="B67" s="11">
        <v>229.4</v>
      </c>
      <c r="C67" s="12">
        <v>117.64488</v>
      </c>
      <c r="D67" s="15">
        <f t="shared" ref="D67:E67" si="48">B67/B55-1</f>
        <v>2.2737405260811361E-2</v>
      </c>
      <c r="E67" s="15">
        <f t="shared" si="48"/>
        <v>-2.4949310716468887E-3</v>
      </c>
      <c r="F67" s="13"/>
      <c r="H67" s="14"/>
    </row>
    <row r="68" spans="1:8" x14ac:dyDescent="0.25">
      <c r="A68" s="35">
        <v>38047</v>
      </c>
      <c r="B68" s="11">
        <v>230.7</v>
      </c>
      <c r="C68" s="12">
        <v>119.19566500000001</v>
      </c>
      <c r="D68" s="15">
        <f t="shared" ref="D68:E68" si="49">B68/B56-1</f>
        <v>1.7644464049404451E-2</v>
      </c>
      <c r="E68" s="15">
        <f t="shared" si="49"/>
        <v>8.4466400013638587E-3</v>
      </c>
      <c r="F68" s="13"/>
      <c r="H68" s="14"/>
    </row>
    <row r="69" spans="1:8" x14ac:dyDescent="0.25">
      <c r="A69" s="35">
        <v>38078</v>
      </c>
      <c r="B69" s="11">
        <v>232</v>
      </c>
      <c r="C69" s="12">
        <v>120.662655</v>
      </c>
      <c r="D69" s="15">
        <f t="shared" ref="D69:E69" si="50">B69/B57-1</f>
        <v>2.2026431718061623E-2</v>
      </c>
      <c r="E69" s="15">
        <f t="shared" si="50"/>
        <v>3.2821021952801566E-2</v>
      </c>
      <c r="F69" s="13"/>
      <c r="H69" s="14"/>
    </row>
    <row r="70" spans="1:8" x14ac:dyDescent="0.25">
      <c r="A70" s="35">
        <v>38108</v>
      </c>
      <c r="B70" s="11">
        <v>233.9</v>
      </c>
      <c r="C70" s="12">
        <v>121.03650500000001</v>
      </c>
      <c r="D70" s="15">
        <f t="shared" ref="D70:E70" si="51">B70/B58-1</f>
        <v>3.2215357458075911E-2</v>
      </c>
      <c r="E70" s="15">
        <f t="shared" si="51"/>
        <v>4.2723656640413443E-2</v>
      </c>
      <c r="F70" s="13"/>
      <c r="H70" s="14"/>
    </row>
    <row r="71" spans="1:8" x14ac:dyDescent="0.25">
      <c r="A71" s="35">
        <v>38139</v>
      </c>
      <c r="B71" s="11">
        <v>235.7</v>
      </c>
      <c r="C71" s="12">
        <v>120.416695</v>
      </c>
      <c r="D71" s="15">
        <f t="shared" ref="D71:E71" si="52">B71/B59-1</f>
        <v>3.9241622574955892E-2</v>
      </c>
      <c r="E71" s="15">
        <f t="shared" si="52"/>
        <v>1.6776444299357207E-2</v>
      </c>
      <c r="F71" s="13"/>
      <c r="H71" s="14"/>
    </row>
    <row r="72" spans="1:8" x14ac:dyDescent="0.25">
      <c r="A72" s="35">
        <v>38169</v>
      </c>
      <c r="B72" s="11">
        <v>234.6</v>
      </c>
      <c r="C72" s="12">
        <v>120.140822</v>
      </c>
      <c r="D72" s="15">
        <f t="shared" ref="D72:E72" si="53">B72/B60-1</f>
        <v>3.5761589403973559E-2</v>
      </c>
      <c r="E72" s="15">
        <f t="shared" si="53"/>
        <v>-6.0344975151157554E-3</v>
      </c>
      <c r="F72" s="13"/>
      <c r="H72" s="14"/>
    </row>
    <row r="73" spans="1:8" x14ac:dyDescent="0.25">
      <c r="A73" s="35">
        <v>38200</v>
      </c>
      <c r="B73" s="11">
        <v>234.6</v>
      </c>
      <c r="C73" s="12">
        <v>119.41797099999999</v>
      </c>
      <c r="D73" s="15">
        <f t="shared" ref="D73:E73" si="54">B73/B61-1</f>
        <v>3.6676977463543814E-2</v>
      </c>
      <c r="E73" s="15">
        <f t="shared" si="54"/>
        <v>-2.9004522865148874E-2</v>
      </c>
      <c r="F73" s="13"/>
      <c r="H73" s="14"/>
    </row>
    <row r="74" spans="1:8" x14ac:dyDescent="0.25">
      <c r="A74" s="35">
        <v>38231</v>
      </c>
      <c r="B74" s="11">
        <v>235.6</v>
      </c>
      <c r="C74" s="12">
        <v>119.716813</v>
      </c>
      <c r="D74" s="15">
        <f t="shared" ref="D74:E74" si="55">B74/B62-1</f>
        <v>3.3786748573935821E-2</v>
      </c>
      <c r="E74" s="15">
        <f t="shared" si="55"/>
        <v>-2.8164189488220082E-2</v>
      </c>
      <c r="F74" s="13"/>
      <c r="H74" s="14"/>
    </row>
    <row r="75" spans="1:8" x14ac:dyDescent="0.25">
      <c r="A75" s="35">
        <v>38261</v>
      </c>
      <c r="B75" s="11">
        <v>237.4</v>
      </c>
      <c r="C75" s="12">
        <v>119.251423</v>
      </c>
      <c r="D75" s="15">
        <f t="shared" ref="D75:E75" si="56">B75/B63-1</f>
        <v>3.6681222707423577E-2</v>
      </c>
      <c r="E75" s="15">
        <f t="shared" si="56"/>
        <v>-2.8709608587104696E-2</v>
      </c>
      <c r="F75" s="13"/>
      <c r="H75" s="14"/>
    </row>
    <row r="76" spans="1:8" x14ac:dyDescent="0.25">
      <c r="A76" s="35">
        <v>38292</v>
      </c>
      <c r="B76" s="11">
        <v>237.9</v>
      </c>
      <c r="C76" s="12">
        <v>117.99795399999999</v>
      </c>
      <c r="D76" s="15">
        <f t="shared" ref="D76:E76" si="57">B76/B64-1</f>
        <v>3.7505451373746057E-2</v>
      </c>
      <c r="E76" s="15">
        <f t="shared" si="57"/>
        <v>-3.5625636457252141E-2</v>
      </c>
      <c r="F76" s="13"/>
      <c r="H76" s="14"/>
    </row>
    <row r="77" spans="1:8" x14ac:dyDescent="0.25">
      <c r="A77" s="35">
        <v>38322</v>
      </c>
      <c r="B77" s="11">
        <v>239</v>
      </c>
      <c r="C77" s="12">
        <v>113.32165000000001</v>
      </c>
      <c r="D77" s="15">
        <f t="shared" ref="D77:E77" si="58">B77/B65-1</f>
        <v>3.9130434782608692E-2</v>
      </c>
      <c r="E77" s="15">
        <f t="shared" si="58"/>
        <v>-7.3157306396507749E-2</v>
      </c>
      <c r="F77" s="13"/>
      <c r="H77" s="14"/>
    </row>
    <row r="78" spans="1:8" x14ac:dyDescent="0.25">
      <c r="A78" s="35">
        <v>38353</v>
      </c>
      <c r="B78" s="11">
        <v>239.2</v>
      </c>
      <c r="C78" s="12">
        <v>111.099965</v>
      </c>
      <c r="D78" s="15">
        <f t="shared" ref="D78:E78" si="59">B78/B66-1</f>
        <v>3.9548022598870025E-2</v>
      </c>
      <c r="E78" s="15">
        <f t="shared" si="59"/>
        <v>-6.4341570175983409E-2</v>
      </c>
      <c r="F78" s="13"/>
      <c r="H78" s="14"/>
    </row>
    <row r="79" spans="1:8" x14ac:dyDescent="0.25">
      <c r="A79" s="35">
        <v>38384</v>
      </c>
      <c r="B79" s="11">
        <v>239.7</v>
      </c>
      <c r="C79" s="12">
        <v>109.34901499999999</v>
      </c>
      <c r="D79" s="15">
        <f t="shared" ref="D79:E79" si="60">B79/B67-1</f>
        <v>4.4899738448125559E-2</v>
      </c>
      <c r="E79" s="15">
        <f t="shared" si="60"/>
        <v>-7.0516158459254741E-2</v>
      </c>
      <c r="F79" s="13"/>
      <c r="H79" s="14"/>
    </row>
    <row r="80" spans="1:8" x14ac:dyDescent="0.25">
      <c r="A80" s="35">
        <v>38412</v>
      </c>
      <c r="B80" s="11">
        <v>241.5</v>
      </c>
      <c r="C80" s="12">
        <v>107.11842</v>
      </c>
      <c r="D80" s="15">
        <f t="shared" ref="D80:E80" si="61">B80/B68-1</f>
        <v>4.6814044213264072E-2</v>
      </c>
      <c r="E80" s="15">
        <f t="shared" si="61"/>
        <v>-0.10132285431689148</v>
      </c>
      <c r="F80" s="13"/>
      <c r="H80" s="14"/>
    </row>
    <row r="81" spans="1:8" x14ac:dyDescent="0.25">
      <c r="A81" s="35">
        <v>38443</v>
      </c>
      <c r="B81" s="11">
        <v>242</v>
      </c>
      <c r="C81" s="12">
        <v>109.47638499999999</v>
      </c>
      <c r="D81" s="15">
        <f t="shared" ref="D81:E81" si="62">B81/B69-1</f>
        <v>4.31034482758621E-2</v>
      </c>
      <c r="E81" s="15">
        <f t="shared" si="62"/>
        <v>-9.2706977150469716E-2</v>
      </c>
      <c r="F81" s="13"/>
      <c r="H81" s="14"/>
    </row>
    <row r="82" spans="1:8" x14ac:dyDescent="0.25">
      <c r="A82" s="35">
        <v>38473</v>
      </c>
      <c r="B82" s="11">
        <v>240.7</v>
      </c>
      <c r="C82" s="12">
        <v>112.13343500000001</v>
      </c>
      <c r="D82" s="15">
        <f t="shared" ref="D82:E82" si="63">B82/B70-1</f>
        <v>2.9072253099615253E-2</v>
      </c>
      <c r="E82" s="15">
        <f t="shared" si="63"/>
        <v>-7.3556899218132576E-2</v>
      </c>
      <c r="F82" s="13"/>
      <c r="H82" s="14"/>
    </row>
    <row r="83" spans="1:8" x14ac:dyDescent="0.25">
      <c r="A83" s="35">
        <v>38504</v>
      </c>
      <c r="B83" s="11">
        <v>242.4</v>
      </c>
      <c r="C83" s="12">
        <v>109.31050399999999</v>
      </c>
      <c r="D83" s="15">
        <f t="shared" ref="D83:E83" si="64">B83/B71-1</f>
        <v>2.8425965210012727E-2</v>
      </c>
      <c r="E83" s="15">
        <f t="shared" si="64"/>
        <v>-9.2231322243149116E-2</v>
      </c>
      <c r="F83" s="13"/>
      <c r="H83" s="14"/>
    </row>
    <row r="84" spans="1:8" x14ac:dyDescent="0.25">
      <c r="A84" s="35">
        <v>38534</v>
      </c>
      <c r="B84" s="11">
        <v>242.7</v>
      </c>
      <c r="C84" s="12">
        <v>107.72075700000001</v>
      </c>
      <c r="D84" s="15">
        <f t="shared" ref="D84:E84" si="65">B84/B72-1</f>
        <v>3.4526854219948833E-2</v>
      </c>
      <c r="E84" s="15">
        <f t="shared" si="65"/>
        <v>-0.10337922442381819</v>
      </c>
      <c r="F84" s="13"/>
      <c r="H84" s="14"/>
    </row>
    <row r="85" spans="1:8" x14ac:dyDescent="0.25">
      <c r="A85" s="35">
        <v>38565</v>
      </c>
      <c r="B85" s="11">
        <v>243.2</v>
      </c>
      <c r="C85" s="12">
        <v>107.4085</v>
      </c>
      <c r="D85" s="15">
        <f t="shared" ref="D85:E85" si="66">B85/B73-1</f>
        <v>3.6658141517476484E-2</v>
      </c>
      <c r="E85" s="15">
        <f t="shared" si="66"/>
        <v>-0.10056669778788985</v>
      </c>
      <c r="F85" s="13"/>
      <c r="H85" s="14"/>
    </row>
    <row r="86" spans="1:8" x14ac:dyDescent="0.25">
      <c r="A86" s="35">
        <v>38596</v>
      </c>
      <c r="B86" s="11">
        <v>246.9</v>
      </c>
      <c r="C86" s="12">
        <v>104.72995400000001</v>
      </c>
      <c r="D86" s="15">
        <f t="shared" ref="D86:E86" si="67">B86/B74-1</f>
        <v>4.7962648556876042E-2</v>
      </c>
      <c r="E86" s="15">
        <f t="shared" si="67"/>
        <v>-0.12518591686866898</v>
      </c>
      <c r="F86" s="13"/>
      <c r="H86" s="14"/>
    </row>
    <row r="87" spans="1:8" x14ac:dyDescent="0.25">
      <c r="A87" s="35">
        <v>38626</v>
      </c>
      <c r="B87" s="11">
        <v>248.4</v>
      </c>
      <c r="C87" s="12">
        <v>100.996409</v>
      </c>
      <c r="D87" s="15">
        <f t="shared" ref="D87:E87" si="68">B87/B75-1</f>
        <v>4.6335299073293923E-2</v>
      </c>
      <c r="E87" s="15">
        <f t="shared" si="68"/>
        <v>-0.15308005171560934</v>
      </c>
      <c r="F87" s="13"/>
      <c r="H87" s="14"/>
    </row>
    <row r="88" spans="1:8" x14ac:dyDescent="0.25">
      <c r="A88" s="35">
        <v>38657</v>
      </c>
      <c r="B88" s="11">
        <v>248</v>
      </c>
      <c r="C88" s="12">
        <v>100.70674</v>
      </c>
      <c r="D88" s="15">
        <f t="shared" ref="D88:E88" si="69">B88/B76-1</f>
        <v>4.2454812946616238E-2</v>
      </c>
      <c r="E88" s="15">
        <f t="shared" si="69"/>
        <v>-0.14653825268868648</v>
      </c>
      <c r="F88" s="13"/>
      <c r="H88" s="14"/>
    </row>
    <row r="89" spans="1:8" x14ac:dyDescent="0.25">
      <c r="A89" s="35">
        <v>38687</v>
      </c>
      <c r="B89" s="11">
        <v>248.9</v>
      </c>
      <c r="C89" s="12">
        <v>103.807576</v>
      </c>
      <c r="D89" s="15">
        <f t="shared" ref="D89:E89" si="70">B89/B77-1</f>
        <v>4.1422594142259461E-2</v>
      </c>
      <c r="E89" s="15">
        <f t="shared" si="70"/>
        <v>-8.3956366678388572E-2</v>
      </c>
      <c r="F89" s="13"/>
      <c r="H89" s="14"/>
    </row>
    <row r="90" spans="1:8" x14ac:dyDescent="0.25">
      <c r="A90" s="35">
        <v>38718</v>
      </c>
      <c r="B90" s="11">
        <v>249.7</v>
      </c>
      <c r="C90" s="12">
        <v>102.300185</v>
      </c>
      <c r="D90" s="15">
        <f t="shared" ref="D90:E90" si="71">B90/B78-1</f>
        <v>4.3896321070234112E-2</v>
      </c>
      <c r="E90" s="15">
        <f t="shared" si="71"/>
        <v>-7.9205965546433776E-2</v>
      </c>
      <c r="F90" s="13"/>
      <c r="H90" s="14"/>
    </row>
    <row r="91" spans="1:8" x14ac:dyDescent="0.25">
      <c r="A91" s="35">
        <v>38749</v>
      </c>
      <c r="B91" s="11">
        <v>249.5</v>
      </c>
      <c r="C91" s="12">
        <v>105.458145</v>
      </c>
      <c r="D91" s="15">
        <f t="shared" ref="D91:E91" si="72">B91/B79-1</f>
        <v>4.0884438881935825E-2</v>
      </c>
      <c r="E91" s="15">
        <f t="shared" si="72"/>
        <v>-3.5582122070326738E-2</v>
      </c>
      <c r="F91" s="13"/>
      <c r="H91" s="14"/>
    </row>
    <row r="92" spans="1:8" x14ac:dyDescent="0.25">
      <c r="A92" s="35">
        <v>38777</v>
      </c>
      <c r="B92" s="11">
        <v>252.3</v>
      </c>
      <c r="C92" s="12">
        <v>114.816686</v>
      </c>
      <c r="D92" s="15">
        <f t="shared" ref="D92:E92" si="73">B92/B80-1</f>
        <v>4.4720496894409933E-2</v>
      </c>
      <c r="E92" s="15">
        <f t="shared" si="73"/>
        <v>7.1866874063303054E-2</v>
      </c>
      <c r="F92" s="13"/>
      <c r="H92" s="14"/>
    </row>
    <row r="93" spans="1:8" x14ac:dyDescent="0.25">
      <c r="A93" s="35">
        <v>38808</v>
      </c>
      <c r="B93" s="11">
        <v>255.2</v>
      </c>
      <c r="C93" s="12">
        <v>124.929793</v>
      </c>
      <c r="D93" s="15">
        <f t="shared" ref="D93:E93" si="74">B93/B81-1</f>
        <v>5.4545454545454453E-2</v>
      </c>
      <c r="E93" s="15">
        <f t="shared" si="74"/>
        <v>0.14115745601208896</v>
      </c>
      <c r="F93" s="13"/>
      <c r="H93" s="14"/>
    </row>
    <row r="94" spans="1:8" x14ac:dyDescent="0.25">
      <c r="A94" s="35">
        <v>38838</v>
      </c>
      <c r="B94" s="11">
        <v>258.89999999999998</v>
      </c>
      <c r="C94" s="12">
        <v>124.858338</v>
      </c>
      <c r="D94" s="15">
        <f t="shared" ref="D94:E94" si="75">B94/B82-1</f>
        <v>7.5612796011632621E-2</v>
      </c>
      <c r="E94" s="15">
        <f t="shared" si="75"/>
        <v>0.11348000710046913</v>
      </c>
      <c r="F94" s="13"/>
      <c r="H94" s="14"/>
    </row>
    <row r="95" spans="1:8" x14ac:dyDescent="0.25">
      <c r="A95" s="35">
        <v>38869</v>
      </c>
      <c r="B95" s="11">
        <v>261.89999999999998</v>
      </c>
      <c r="C95" s="12">
        <v>128.64732799999999</v>
      </c>
      <c r="D95" s="15">
        <f t="shared" ref="D95:E95" si="76">B95/B83-1</f>
        <v>8.0445544554455406E-2</v>
      </c>
      <c r="E95" s="15">
        <f t="shared" si="76"/>
        <v>0.17689813231489615</v>
      </c>
      <c r="F95" s="13"/>
      <c r="H95" s="14"/>
    </row>
    <row r="96" spans="1:8" x14ac:dyDescent="0.25">
      <c r="A96" s="35">
        <v>38899</v>
      </c>
      <c r="B96" s="11">
        <v>263.10000000000002</v>
      </c>
      <c r="C96" s="12">
        <v>128.25564199999999</v>
      </c>
      <c r="D96" s="15">
        <f t="shared" ref="D96:E96" si="77">B96/B84-1</f>
        <v>8.4054388133498303E-2</v>
      </c>
      <c r="E96" s="15">
        <f t="shared" si="77"/>
        <v>0.19063071567534551</v>
      </c>
      <c r="F96" s="13"/>
      <c r="H96" s="14"/>
    </row>
    <row r="97" spans="1:8" x14ac:dyDescent="0.25">
      <c r="A97" s="35">
        <v>38930</v>
      </c>
      <c r="B97" s="11">
        <v>264</v>
      </c>
      <c r="C97" s="12">
        <v>122.69126300000001</v>
      </c>
      <c r="D97" s="15">
        <f t="shared" ref="D97:E97" si="78">B97/B85-1</f>
        <v>8.5526315789473673E-2</v>
      </c>
      <c r="E97" s="15">
        <f t="shared" si="78"/>
        <v>0.14228634605268664</v>
      </c>
      <c r="F97" s="13"/>
      <c r="H97" s="14"/>
    </row>
    <row r="98" spans="1:8" x14ac:dyDescent="0.25">
      <c r="A98" s="35">
        <v>38961</v>
      </c>
      <c r="B98" s="11">
        <v>265.60000000000002</v>
      </c>
      <c r="C98" s="12">
        <v>121.328495</v>
      </c>
      <c r="D98" s="15">
        <f t="shared" ref="D98:E98" si="79">B98/B86-1</f>
        <v>7.5739165654111096E-2</v>
      </c>
      <c r="E98" s="15">
        <f t="shared" si="79"/>
        <v>0.15848895531836105</v>
      </c>
      <c r="F98" s="13"/>
      <c r="H98" s="14"/>
    </row>
    <row r="99" spans="1:8" x14ac:dyDescent="0.25">
      <c r="A99" s="35">
        <v>38991</v>
      </c>
      <c r="B99" s="11">
        <v>266.2</v>
      </c>
      <c r="C99" s="12">
        <v>117.54115</v>
      </c>
      <c r="D99" s="15">
        <f t="shared" ref="D99:E99" si="80">B99/B87-1</f>
        <v>7.1658615136875881E-2</v>
      </c>
      <c r="E99" s="15">
        <f t="shared" si="80"/>
        <v>0.16381514118982188</v>
      </c>
      <c r="F99" s="13"/>
      <c r="H99" s="14"/>
    </row>
    <row r="100" spans="1:8" x14ac:dyDescent="0.25">
      <c r="A100" s="35">
        <v>39022</v>
      </c>
      <c r="B100" s="11">
        <v>266.10000000000002</v>
      </c>
      <c r="C100" s="12">
        <v>121.083004</v>
      </c>
      <c r="D100" s="15">
        <f t="shared" ref="D100:E100" si="81">B100/B88-1</f>
        <v>7.2983870967741948E-2</v>
      </c>
      <c r="E100" s="15">
        <f t="shared" si="81"/>
        <v>0.20233267405935296</v>
      </c>
      <c r="F100" s="13"/>
      <c r="H100" s="14"/>
    </row>
    <row r="101" spans="1:8" x14ac:dyDescent="0.25">
      <c r="A101" s="35">
        <v>39052</v>
      </c>
      <c r="B101" s="11">
        <v>266.2</v>
      </c>
      <c r="C101" s="12">
        <v>124.048768</v>
      </c>
      <c r="D101" s="15">
        <f t="shared" ref="D101:E101" si="82">B101/B89-1</f>
        <v>6.950582563278429E-2</v>
      </c>
      <c r="E101" s="15">
        <f t="shared" si="82"/>
        <v>0.19498761824474165</v>
      </c>
      <c r="F101" s="13"/>
      <c r="H101" s="14"/>
    </row>
    <row r="102" spans="1:8" x14ac:dyDescent="0.25">
      <c r="A102" s="35">
        <v>39083</v>
      </c>
      <c r="B102" s="11">
        <v>266.89999999999998</v>
      </c>
      <c r="C102" s="12">
        <v>123.510147</v>
      </c>
      <c r="D102" s="15">
        <f t="shared" ref="D102:E102" si="83">B102/B90-1</f>
        <v>6.8882659191029205E-2</v>
      </c>
      <c r="E102" s="15">
        <f t="shared" si="83"/>
        <v>0.20733063190452694</v>
      </c>
      <c r="F102" s="13"/>
      <c r="H102" s="14"/>
    </row>
    <row r="103" spans="1:8" x14ac:dyDescent="0.25">
      <c r="A103" s="35">
        <v>39114</v>
      </c>
      <c r="B103" s="11">
        <v>268</v>
      </c>
      <c r="C103" s="12">
        <v>119.29255499999999</v>
      </c>
      <c r="D103" s="15">
        <f t="shared" ref="D103:E103" si="84">B103/B91-1</f>
        <v>7.4148296593186336E-2</v>
      </c>
      <c r="E103" s="15">
        <f t="shared" si="84"/>
        <v>0.13118389290841392</v>
      </c>
      <c r="F103" s="13"/>
      <c r="H103" s="14"/>
    </row>
    <row r="104" spans="1:8" x14ac:dyDescent="0.25">
      <c r="A104" s="35">
        <v>39142</v>
      </c>
      <c r="B104" s="11">
        <v>267.10000000000002</v>
      </c>
      <c r="C104" s="12">
        <v>119.62514</v>
      </c>
      <c r="D104" s="15">
        <f t="shared" ref="D104:E104" si="85">B104/B92-1</f>
        <v>5.866032500990892E-2</v>
      </c>
      <c r="E104" s="15">
        <f t="shared" si="85"/>
        <v>4.1879400699650793E-2</v>
      </c>
      <c r="F104" s="13"/>
      <c r="H104" s="14"/>
    </row>
    <row r="105" spans="1:8" x14ac:dyDescent="0.25">
      <c r="A105" s="35">
        <v>39173</v>
      </c>
      <c r="B105" s="11">
        <v>268.7</v>
      </c>
      <c r="C105" s="12">
        <v>118.62861700000001</v>
      </c>
      <c r="D105" s="15">
        <f t="shared" ref="D105:E105" si="86">B105/B93-1</f>
        <v>5.2899686520376132E-2</v>
      </c>
      <c r="E105" s="15">
        <f t="shared" si="86"/>
        <v>-5.0437736657420018E-2</v>
      </c>
      <c r="F105" s="13"/>
      <c r="H105" s="14"/>
    </row>
    <row r="106" spans="1:8" x14ac:dyDescent="0.25">
      <c r="A106" s="35">
        <v>39203</v>
      </c>
      <c r="B106" s="11">
        <v>271</v>
      </c>
      <c r="C106" s="12">
        <v>114.571265</v>
      </c>
      <c r="D106" s="15">
        <f t="shared" ref="D106:E106" si="87">B106/B94-1</f>
        <v>4.6736191579760611E-2</v>
      </c>
      <c r="E106" s="15">
        <f t="shared" si="87"/>
        <v>-8.2389956207810533E-2</v>
      </c>
      <c r="F106" s="13"/>
      <c r="H106" s="14"/>
    </row>
    <row r="107" spans="1:8" x14ac:dyDescent="0.25">
      <c r="A107" s="35">
        <v>39234</v>
      </c>
      <c r="B107" s="11">
        <v>272.39999999999998</v>
      </c>
      <c r="C107" s="12">
        <v>113.393242</v>
      </c>
      <c r="D107" s="15">
        <f t="shared" ref="D107:E107" si="88">B107/B95-1</f>
        <v>4.0091638029782439E-2</v>
      </c>
      <c r="E107" s="15">
        <f t="shared" si="88"/>
        <v>-0.11857289410628091</v>
      </c>
      <c r="F107" s="13"/>
      <c r="H107" s="14"/>
    </row>
    <row r="108" spans="1:8" x14ac:dyDescent="0.25">
      <c r="A108" s="35">
        <v>39264</v>
      </c>
      <c r="B108" s="11">
        <v>273</v>
      </c>
      <c r="C108" s="12">
        <v>111.71235</v>
      </c>
      <c r="D108" s="15">
        <f t="shared" ref="D108:E108" si="89">B108/B96-1</f>
        <v>3.7628278221208511E-2</v>
      </c>
      <c r="E108" s="15">
        <f t="shared" si="89"/>
        <v>-0.12898685579851521</v>
      </c>
      <c r="F108" s="13"/>
      <c r="H108" s="14"/>
    </row>
    <row r="109" spans="1:8" x14ac:dyDescent="0.25">
      <c r="A109" s="35">
        <v>39295</v>
      </c>
      <c r="B109" s="11">
        <v>273.10000000000002</v>
      </c>
      <c r="C109" s="12">
        <v>119.151945</v>
      </c>
      <c r="D109" s="15">
        <f t="shared" ref="D109:E109" si="90">B109/B97-1</f>
        <v>3.446969696969715E-2</v>
      </c>
      <c r="E109" s="15">
        <f t="shared" si="90"/>
        <v>-2.8847351583625058E-2</v>
      </c>
      <c r="F109" s="13"/>
      <c r="H109" s="14"/>
    </row>
    <row r="110" spans="1:8" x14ac:dyDescent="0.25">
      <c r="A110" s="35">
        <v>39326</v>
      </c>
      <c r="B110" s="11">
        <v>276.7</v>
      </c>
      <c r="C110" s="12">
        <v>118.72761</v>
      </c>
      <c r="D110" s="15">
        <f t="shared" ref="D110:E110" si="91">B110/B98-1</f>
        <v>4.1792168674698704E-2</v>
      </c>
      <c r="E110" s="15">
        <f t="shared" si="91"/>
        <v>-2.143672020327958E-2</v>
      </c>
      <c r="F110" s="13"/>
      <c r="H110" s="14"/>
    </row>
    <row r="111" spans="1:8" x14ac:dyDescent="0.25">
      <c r="A111" s="35">
        <v>39356</v>
      </c>
      <c r="B111" s="11">
        <v>278.10000000000002</v>
      </c>
      <c r="C111" s="12">
        <v>115.303173</v>
      </c>
      <c r="D111" s="15">
        <f t="shared" ref="D111:E111" si="92">B111/B99-1</f>
        <v>4.4703230653643899E-2</v>
      </c>
      <c r="E111" s="15">
        <f t="shared" si="92"/>
        <v>-1.9039944734248415E-2</v>
      </c>
      <c r="F111" s="13"/>
      <c r="H111" s="14"/>
    </row>
    <row r="112" spans="1:8" x14ac:dyDescent="0.25">
      <c r="A112" s="35">
        <v>39387</v>
      </c>
      <c r="B112" s="11">
        <v>279.89999999999998</v>
      </c>
      <c r="C112" s="12">
        <v>118.199377</v>
      </c>
      <c r="D112" s="15">
        <f t="shared" ref="D112:E112" si="93">B112/B100-1</f>
        <v>5.1860202931228727E-2</v>
      </c>
      <c r="E112" s="15">
        <f t="shared" si="93"/>
        <v>-2.3815291203049482E-2</v>
      </c>
      <c r="F112" s="13"/>
      <c r="H112" s="14"/>
    </row>
    <row r="113" spans="1:8" x14ac:dyDescent="0.25">
      <c r="A113" s="35">
        <v>39417</v>
      </c>
      <c r="B113" s="11">
        <v>281.8</v>
      </c>
      <c r="C113" s="12">
        <v>119.90861599999999</v>
      </c>
      <c r="D113" s="15">
        <f t="shared" ref="D113:E113" si="94">B113/B101-1</f>
        <v>5.8602554470323254E-2</v>
      </c>
      <c r="E113" s="15">
        <f t="shared" si="94"/>
        <v>-3.3375196438871546E-2</v>
      </c>
      <c r="F113" s="13"/>
      <c r="H113" s="14"/>
    </row>
    <row r="114" spans="1:8" x14ac:dyDescent="0.25">
      <c r="A114" s="35">
        <v>39448</v>
      </c>
      <c r="B114" s="11">
        <v>282.3</v>
      </c>
      <c r="C114" s="12">
        <v>124.526471</v>
      </c>
      <c r="D114" s="15">
        <f t="shared" ref="D114:E114" si="95">B114/B102-1</f>
        <v>5.7699512926189689E-2</v>
      </c>
      <c r="E114" s="15">
        <f t="shared" si="95"/>
        <v>8.2286680461969297E-3</v>
      </c>
      <c r="F114" s="13"/>
      <c r="H114" s="14"/>
    </row>
    <row r="115" spans="1:8" x14ac:dyDescent="0.25">
      <c r="A115" s="35">
        <v>39479</v>
      </c>
      <c r="B115" s="11">
        <v>286.2</v>
      </c>
      <c r="C115" s="12">
        <v>129.12929500000001</v>
      </c>
      <c r="D115" s="15">
        <f t="shared" ref="D115:E115" si="96">B115/B103-1</f>
        <v>6.7910447761194037E-2</v>
      </c>
      <c r="E115" s="15">
        <f t="shared" si="96"/>
        <v>8.2458959823603628E-2</v>
      </c>
      <c r="F115" s="13"/>
      <c r="H115" s="14"/>
    </row>
    <row r="116" spans="1:8" x14ac:dyDescent="0.25">
      <c r="A116" s="35">
        <v>39508</v>
      </c>
      <c r="B116" s="11">
        <v>290.39999999999998</v>
      </c>
      <c r="C116" s="12">
        <v>144.809955</v>
      </c>
      <c r="D116" s="15">
        <f t="shared" ref="D116:E116" si="97">B116/B104-1</f>
        <v>8.723324597529003E-2</v>
      </c>
      <c r="E116" s="15">
        <f t="shared" si="97"/>
        <v>0.2105311224714137</v>
      </c>
      <c r="F116" s="13"/>
      <c r="H116" s="14"/>
    </row>
    <row r="117" spans="1:8" x14ac:dyDescent="0.25">
      <c r="A117" s="35">
        <v>39539</v>
      </c>
      <c r="B117" s="11">
        <v>300.3</v>
      </c>
      <c r="C117" s="12">
        <v>150.751285</v>
      </c>
      <c r="D117" s="15">
        <f t="shared" ref="D117:E117" si="98">B117/B105-1</f>
        <v>0.11760327502791235</v>
      </c>
      <c r="E117" s="15">
        <f t="shared" si="98"/>
        <v>0.27078346534209352</v>
      </c>
      <c r="F117" s="13"/>
      <c r="H117" s="14"/>
    </row>
    <row r="118" spans="1:8" x14ac:dyDescent="0.25">
      <c r="A118" s="35">
        <v>39569</v>
      </c>
      <c r="B118" s="11">
        <v>304.39999999999998</v>
      </c>
      <c r="C118" s="12">
        <v>151.705555</v>
      </c>
      <c r="D118" s="15">
        <f t="shared" ref="D118:E118" si="99">B118/B106-1</f>
        <v>0.12324723247232461</v>
      </c>
      <c r="E118" s="15">
        <f t="shared" si="99"/>
        <v>0.32411521335650795</v>
      </c>
      <c r="F118" s="13"/>
      <c r="H118" s="14"/>
    </row>
    <row r="119" spans="1:8" x14ac:dyDescent="0.25">
      <c r="A119" s="35">
        <v>39600</v>
      </c>
      <c r="B119" s="11">
        <v>307.10000000000002</v>
      </c>
      <c r="C119" s="12">
        <v>159.39001500000001</v>
      </c>
      <c r="D119" s="15">
        <f t="shared" ref="D119:E119" si="100">B119/B107-1</f>
        <v>0.12738619676945695</v>
      </c>
      <c r="E119" s="15">
        <f t="shared" si="100"/>
        <v>0.40563945600920381</v>
      </c>
      <c r="F119" s="13"/>
      <c r="H119" s="14"/>
    </row>
    <row r="120" spans="1:8" x14ac:dyDescent="0.25">
      <c r="A120" s="35">
        <v>39630</v>
      </c>
      <c r="B120" s="11">
        <v>310</v>
      </c>
      <c r="C120" s="12">
        <v>159.67594700000001</v>
      </c>
      <c r="D120" s="15">
        <f t="shared" ref="D120:E120" si="101">B120/B108-1</f>
        <v>0.13553113553113549</v>
      </c>
      <c r="E120" s="15">
        <f t="shared" si="101"/>
        <v>0.42934910061421139</v>
      </c>
      <c r="F120" s="13"/>
      <c r="H120" s="14"/>
    </row>
    <row r="121" spans="1:8" x14ac:dyDescent="0.25">
      <c r="A121" s="35">
        <v>39661</v>
      </c>
      <c r="B121" s="11">
        <v>312.8</v>
      </c>
      <c r="C121" s="12">
        <v>159.118875</v>
      </c>
      <c r="D121" s="15">
        <f t="shared" ref="D121:E121" si="102">B121/B109-1</f>
        <v>0.14536799707067005</v>
      </c>
      <c r="E121" s="15">
        <f t="shared" si="102"/>
        <v>0.33542826346645049</v>
      </c>
      <c r="F121" s="13"/>
      <c r="H121" s="14"/>
    </row>
    <row r="122" spans="1:8" x14ac:dyDescent="0.25">
      <c r="A122" s="35">
        <v>39692</v>
      </c>
      <c r="B122" s="11">
        <v>315.5</v>
      </c>
      <c r="C122" s="12">
        <v>172.08461800000001</v>
      </c>
      <c r="D122" s="15">
        <f t="shared" ref="D122:E122" si="103">B122/B110-1</f>
        <v>0.14022406938923027</v>
      </c>
      <c r="E122" s="15">
        <f t="shared" si="103"/>
        <v>0.44940690712126696</v>
      </c>
      <c r="F122" s="13"/>
      <c r="H122" s="14"/>
    </row>
    <row r="123" spans="1:8" x14ac:dyDescent="0.25">
      <c r="A123" s="35">
        <v>39722</v>
      </c>
      <c r="B123" s="11">
        <v>322.3</v>
      </c>
      <c r="C123" s="12">
        <v>202.36251300000001</v>
      </c>
      <c r="D123" s="15">
        <f t="shared" ref="D123:E123" si="104">B123/B111-1</f>
        <v>0.15893563466379002</v>
      </c>
      <c r="E123" s="15">
        <f t="shared" si="104"/>
        <v>0.75504721799806851</v>
      </c>
      <c r="F123" s="13"/>
      <c r="H123" s="14"/>
    </row>
    <row r="124" spans="1:8" x14ac:dyDescent="0.25">
      <c r="A124" s="35">
        <v>39753</v>
      </c>
      <c r="B124" s="11">
        <v>327.9</v>
      </c>
      <c r="C124" s="12">
        <v>229.775385</v>
      </c>
      <c r="D124" s="15">
        <f t="shared" ref="D124:E124" si="105">B124/B112-1</f>
        <v>0.17148981779206851</v>
      </c>
      <c r="E124" s="15">
        <f t="shared" si="105"/>
        <v>0.94396443392421614</v>
      </c>
      <c r="F124" s="13"/>
      <c r="H124" s="14"/>
    </row>
    <row r="125" spans="1:8" x14ac:dyDescent="0.25">
      <c r="A125" s="35">
        <v>39783</v>
      </c>
      <c r="B125" s="11">
        <v>332.9</v>
      </c>
      <c r="C125" s="12">
        <v>216.05297999999999</v>
      </c>
      <c r="D125" s="15">
        <f t="shared" ref="D125:E125" si="106">B125/B113-1</f>
        <v>0.18133427963094384</v>
      </c>
      <c r="E125" s="15">
        <f t="shared" si="106"/>
        <v>0.80181364114818909</v>
      </c>
      <c r="F125" s="13"/>
      <c r="H125" s="14"/>
    </row>
    <row r="126" spans="1:8" x14ac:dyDescent="0.25">
      <c r="A126" s="35">
        <v>39814</v>
      </c>
      <c r="B126" s="11">
        <v>334.8</v>
      </c>
      <c r="C126" s="12">
        <v>213.35332299999999</v>
      </c>
      <c r="D126" s="15">
        <f t="shared" ref="D126:E126" si="107">B126/B114-1</f>
        <v>0.18597236981934118</v>
      </c>
      <c r="E126" s="15">
        <f t="shared" si="107"/>
        <v>0.71331702638549821</v>
      </c>
      <c r="F126" s="13"/>
      <c r="H126" s="14"/>
    </row>
    <row r="127" spans="1:8" x14ac:dyDescent="0.25">
      <c r="A127" s="35">
        <v>39845</v>
      </c>
      <c r="B127" s="11">
        <v>336.5</v>
      </c>
      <c r="C127" s="12">
        <v>190.97268</v>
      </c>
      <c r="D127" s="15">
        <f t="shared" ref="D127:E127" si="108">B127/B115-1</f>
        <v>0.17575122292103429</v>
      </c>
      <c r="E127" s="15">
        <f t="shared" si="108"/>
        <v>0.47892606398881044</v>
      </c>
      <c r="F127" s="13"/>
      <c r="H127" s="14"/>
    </row>
    <row r="128" spans="1:8" x14ac:dyDescent="0.25">
      <c r="A128" s="35">
        <v>39873</v>
      </c>
      <c r="B128" s="11">
        <v>334.5</v>
      </c>
      <c r="C128" s="12">
        <v>193.94570400000001</v>
      </c>
      <c r="D128" s="15">
        <f t="shared" ref="D128:E128" si="109">B128/B116-1</f>
        <v>0.15185950413223148</v>
      </c>
      <c r="E128" s="15">
        <f t="shared" si="109"/>
        <v>0.33931195545223392</v>
      </c>
      <c r="F128" s="13"/>
      <c r="H128" s="14"/>
    </row>
    <row r="129" spans="1:8" x14ac:dyDescent="0.25">
      <c r="A129" s="35">
        <v>39904</v>
      </c>
      <c r="B129" s="11">
        <v>336</v>
      </c>
      <c r="C129" s="12">
        <v>217.189988</v>
      </c>
      <c r="D129" s="15">
        <f t="shared" ref="D129:E129" si="110">B129/B117-1</f>
        <v>0.11888111888111874</v>
      </c>
      <c r="E129" s="15">
        <f t="shared" si="110"/>
        <v>0.44071732456542589</v>
      </c>
      <c r="F129" s="13"/>
      <c r="H129" s="14"/>
    </row>
    <row r="130" spans="1:8" x14ac:dyDescent="0.25">
      <c r="A130" s="35">
        <v>39934</v>
      </c>
      <c r="B130" s="11">
        <v>339.8</v>
      </c>
      <c r="C130" s="12">
        <v>223.67755700000001</v>
      </c>
      <c r="D130" s="15">
        <f t="shared" ref="D130:E130" si="111">B130/B118-1</f>
        <v>0.116294349540079</v>
      </c>
      <c r="E130" s="15">
        <f t="shared" si="111"/>
        <v>0.47441902836056338</v>
      </c>
      <c r="F130" s="13"/>
      <c r="H130" s="14"/>
    </row>
    <row r="131" spans="1:8" x14ac:dyDescent="0.25">
      <c r="A131" s="35">
        <v>39965</v>
      </c>
      <c r="B131" s="11">
        <v>344.5</v>
      </c>
      <c r="C131" s="12">
        <v>229.49366499999999</v>
      </c>
      <c r="D131" s="15">
        <f t="shared" ref="D131:E131" si="112">B131/B119-1</f>
        <v>0.12178443503744707</v>
      </c>
      <c r="E131" s="15">
        <f t="shared" si="112"/>
        <v>0.43982460256371758</v>
      </c>
      <c r="F131" s="13"/>
      <c r="H131" s="14"/>
    </row>
    <row r="132" spans="1:8" x14ac:dyDescent="0.25">
      <c r="A132" s="35">
        <v>39995</v>
      </c>
      <c r="B132" s="11">
        <v>345.1</v>
      </c>
      <c r="C132" s="12">
        <v>231.882508</v>
      </c>
      <c r="D132" s="15">
        <f t="shared" ref="D132:E132" si="113">B132/B120-1</f>
        <v>0.11322580645161295</v>
      </c>
      <c r="E132" s="15">
        <f t="shared" si="113"/>
        <v>0.45220687496533207</v>
      </c>
      <c r="F132" s="13"/>
      <c r="H132" s="14"/>
    </row>
    <row r="133" spans="1:8" x14ac:dyDescent="0.25">
      <c r="A133" s="35">
        <v>40026</v>
      </c>
      <c r="B133" s="11">
        <v>346.9</v>
      </c>
      <c r="C133" s="12">
        <v>234.97161</v>
      </c>
      <c r="D133" s="15">
        <f t="shared" ref="D133:E133" si="114">B133/B121-1</f>
        <v>0.10901534526854206</v>
      </c>
      <c r="E133" s="15">
        <f t="shared" si="114"/>
        <v>0.47670482210234333</v>
      </c>
      <c r="F133" s="13"/>
      <c r="H133" s="14"/>
    </row>
    <row r="134" spans="1:8" x14ac:dyDescent="0.25">
      <c r="A134" s="35">
        <v>40057</v>
      </c>
      <c r="B134" s="11">
        <v>349.6</v>
      </c>
      <c r="C134" s="12">
        <v>233.88547700000001</v>
      </c>
      <c r="D134" s="15">
        <f t="shared" ref="D134:E134" si="115">B134/B122-1</f>
        <v>0.10808240887480203</v>
      </c>
      <c r="E134" s="15">
        <f t="shared" si="115"/>
        <v>0.35913064002036488</v>
      </c>
      <c r="F134" s="13"/>
      <c r="H134" s="14"/>
    </row>
    <row r="135" spans="1:8" x14ac:dyDescent="0.25">
      <c r="A135" s="35">
        <v>40087</v>
      </c>
      <c r="B135" s="11">
        <v>353.6</v>
      </c>
      <c r="C135" s="12">
        <v>235.657363</v>
      </c>
      <c r="D135" s="15">
        <f t="shared" ref="D135:E135" si="116">B135/B123-1</f>
        <v>9.7114489605957255E-2</v>
      </c>
      <c r="E135" s="15">
        <f t="shared" si="116"/>
        <v>0.16453072017345427</v>
      </c>
      <c r="F135" s="13"/>
      <c r="H135" s="14"/>
    </row>
    <row r="136" spans="1:8" x14ac:dyDescent="0.25">
      <c r="A136" s="35">
        <v>40118</v>
      </c>
      <c r="B136" s="11">
        <v>356.2</v>
      </c>
      <c r="C136" s="12">
        <v>237.161833</v>
      </c>
      <c r="D136" s="15">
        <f t="shared" ref="D136:E136" si="117">B136/B124-1</f>
        <v>8.6306800853918952E-2</v>
      </c>
      <c r="E136" s="15">
        <f t="shared" si="117"/>
        <v>3.2146385044681702E-2</v>
      </c>
      <c r="F136" s="13"/>
      <c r="H136" s="14"/>
    </row>
    <row r="137" spans="1:8" x14ac:dyDescent="0.25">
      <c r="A137" s="35">
        <v>40148</v>
      </c>
      <c r="B137" s="11">
        <v>357.9</v>
      </c>
      <c r="C137" s="12">
        <v>235.664557</v>
      </c>
      <c r="D137" s="15">
        <f t="shared" ref="D137:E137" si="118">B137/B125-1</f>
        <v>7.5097626914989446E-2</v>
      </c>
      <c r="E137" s="15">
        <f t="shared" si="118"/>
        <v>9.0772073590468461E-2</v>
      </c>
      <c r="F137" s="13"/>
      <c r="H137" s="14"/>
    </row>
    <row r="138" spans="1:8" x14ac:dyDescent="0.25">
      <c r="A138" s="35">
        <v>40179</v>
      </c>
      <c r="B138" s="11">
        <v>356.8</v>
      </c>
      <c r="C138" s="12">
        <v>233.91489999999999</v>
      </c>
      <c r="D138" s="15">
        <f t="shared" ref="D138:E138" si="119">B138/B126-1</f>
        <v>6.5710872162485057E-2</v>
      </c>
      <c r="E138" s="15">
        <f t="shared" si="119"/>
        <v>9.637336185291101E-2</v>
      </c>
      <c r="F138" s="13"/>
      <c r="H138" s="14"/>
    </row>
    <row r="139" spans="1:8" x14ac:dyDescent="0.25">
      <c r="A139" s="35">
        <v>40210</v>
      </c>
      <c r="B139" s="11">
        <v>360.9</v>
      </c>
      <c r="C139" s="12">
        <v>231.04398499999999</v>
      </c>
      <c r="D139" s="15">
        <f t="shared" ref="D139:E139" si="120">B139/B127-1</f>
        <v>7.2511144130757765E-2</v>
      </c>
      <c r="E139" s="15">
        <f t="shared" si="120"/>
        <v>0.20982742138823207</v>
      </c>
      <c r="F139" s="13"/>
      <c r="H139" s="14"/>
    </row>
    <row r="140" spans="1:8" x14ac:dyDescent="0.25">
      <c r="A140" s="35">
        <v>40238</v>
      </c>
      <c r="B140" s="11">
        <v>362.9</v>
      </c>
      <c r="C140" s="12">
        <v>228.411</v>
      </c>
      <c r="D140" s="15">
        <f t="shared" ref="D140:E140" si="121">B140/B128-1</f>
        <v>8.4902840059790652E-2</v>
      </c>
      <c r="E140" s="15">
        <f t="shared" si="121"/>
        <v>0.17770590061639102</v>
      </c>
      <c r="F140" s="13"/>
      <c r="H140" s="14"/>
    </row>
    <row r="141" spans="1:8" x14ac:dyDescent="0.25">
      <c r="A141" s="35">
        <v>40269</v>
      </c>
      <c r="B141" s="11">
        <v>363.8</v>
      </c>
      <c r="C141" s="12">
        <v>227.08218299999999</v>
      </c>
      <c r="D141" s="15">
        <f t="shared" ref="D141:E141" si="122">B141/B129-1</f>
        <v>8.2738095238095166E-2</v>
      </c>
      <c r="E141" s="15">
        <f t="shared" si="122"/>
        <v>4.5546275365142552E-2</v>
      </c>
      <c r="F141" s="13"/>
      <c r="H141" s="14"/>
    </row>
    <row r="142" spans="1:8" x14ac:dyDescent="0.25">
      <c r="A142" s="35">
        <v>40299</v>
      </c>
      <c r="B142" s="11">
        <v>365.3</v>
      </c>
      <c r="C142" s="12">
        <v>219.48554200000001</v>
      </c>
      <c r="D142" s="15">
        <f t="shared" ref="D142:E142" si="123">B142/B130-1</f>
        <v>7.5044143613890446E-2</v>
      </c>
      <c r="E142" s="15">
        <f t="shared" si="123"/>
        <v>-1.8741330405356638E-2</v>
      </c>
      <c r="F142" s="13"/>
      <c r="H142" s="14"/>
    </row>
    <row r="143" spans="1:8" x14ac:dyDescent="0.25">
      <c r="A143" s="35">
        <v>40330</v>
      </c>
      <c r="B143" s="11">
        <v>364.1</v>
      </c>
      <c r="C143" s="12">
        <v>213.497828</v>
      </c>
      <c r="D143" s="15">
        <f t="shared" ref="D143:E143" si="124">B143/B131-1</f>
        <v>5.6894049346879694E-2</v>
      </c>
      <c r="E143" s="15">
        <f t="shared" si="124"/>
        <v>-6.9700560144002166E-2</v>
      </c>
      <c r="F143" s="13"/>
      <c r="H143" s="14"/>
    </row>
    <row r="144" spans="1:8" x14ac:dyDescent="0.25">
      <c r="A144" s="35">
        <v>40360</v>
      </c>
      <c r="B144" s="11">
        <v>361.7</v>
      </c>
      <c r="C144" s="12">
        <v>212.72584000000001</v>
      </c>
      <c r="D144" s="15">
        <f t="shared" ref="D144:E144" si="125">B144/B132-1</f>
        <v>4.8101999420457675E-2</v>
      </c>
      <c r="E144" s="15">
        <f t="shared" si="125"/>
        <v>-8.2613682960510304E-2</v>
      </c>
      <c r="F144" s="13"/>
      <c r="H144" s="14"/>
    </row>
    <row r="145" spans="1:8" x14ac:dyDescent="0.25">
      <c r="A145" s="35">
        <v>40391</v>
      </c>
      <c r="B145" s="11">
        <v>362.6</v>
      </c>
      <c r="C145" s="12">
        <v>208.456152</v>
      </c>
      <c r="D145" s="15">
        <f t="shared" ref="D145:E145" si="126">B145/B133-1</f>
        <v>4.5257999423465201E-2</v>
      </c>
      <c r="E145" s="15">
        <f t="shared" si="126"/>
        <v>-0.11284536885115604</v>
      </c>
      <c r="F145" s="13"/>
      <c r="H145" s="14"/>
    </row>
    <row r="146" spans="1:8" x14ac:dyDescent="0.25">
      <c r="A146" s="35">
        <v>40422</v>
      </c>
      <c r="B146" s="11">
        <v>362.6</v>
      </c>
      <c r="C146" s="12">
        <v>206.26783599999999</v>
      </c>
      <c r="D146" s="15">
        <f t="shared" ref="D146:E146" si="127">B146/B134-1</f>
        <v>3.7185354691075423E-2</v>
      </c>
      <c r="E146" s="15">
        <f t="shared" si="127"/>
        <v>-0.11808189783412681</v>
      </c>
      <c r="F146" s="13"/>
      <c r="H146" s="14"/>
    </row>
    <row r="147" spans="1:8" x14ac:dyDescent="0.25">
      <c r="A147" s="35">
        <v>40452</v>
      </c>
      <c r="B147" s="11">
        <v>365.3</v>
      </c>
      <c r="C147" s="12">
        <v>206.36949999999999</v>
      </c>
      <c r="D147" s="15">
        <f t="shared" ref="D147:E147" si="128">B147/B135-1</f>
        <v>3.308823529411753E-2</v>
      </c>
      <c r="E147" s="15">
        <f t="shared" si="128"/>
        <v>-0.12428155278984432</v>
      </c>
      <c r="F147" s="13"/>
      <c r="H147" s="14"/>
    </row>
    <row r="148" spans="1:8" x14ac:dyDescent="0.25">
      <c r="A148" s="35">
        <v>40483</v>
      </c>
      <c r="B148" s="11">
        <v>365.5</v>
      </c>
      <c r="C148" s="12">
        <v>205.36839000000001</v>
      </c>
      <c r="D148" s="15">
        <f t="shared" ref="D148:E148" si="129">B148/B136-1</f>
        <v>2.6108927568781581E-2</v>
      </c>
      <c r="E148" s="15">
        <f t="shared" si="129"/>
        <v>-0.13405800839800386</v>
      </c>
      <c r="F148" s="13"/>
      <c r="H148" s="14"/>
    </row>
    <row r="149" spans="1:8" x14ac:dyDescent="0.25">
      <c r="A149" s="35">
        <v>40513</v>
      </c>
      <c r="B149" s="11">
        <v>366.7</v>
      </c>
      <c r="C149" s="12">
        <v>207.017168</v>
      </c>
      <c r="D149" s="15">
        <f t="shared" ref="D149:E149" si="130">B149/B137-1</f>
        <v>2.4587873707739627E-2</v>
      </c>
      <c r="E149" s="15">
        <f t="shared" si="130"/>
        <v>-0.12156002313067382</v>
      </c>
      <c r="F149" s="13"/>
      <c r="H149" s="14"/>
    </row>
    <row r="150" spans="1:8" x14ac:dyDescent="0.25">
      <c r="A150" s="35">
        <v>40544</v>
      </c>
      <c r="B150" s="11">
        <v>363.4</v>
      </c>
      <c r="C150" s="12">
        <v>211.455738</v>
      </c>
      <c r="D150" s="15">
        <f t="shared" ref="D150:E150" si="131">B150/B138-1</f>
        <v>1.8497757847533602E-2</v>
      </c>
      <c r="E150" s="15">
        <f t="shared" si="131"/>
        <v>-9.601424278658599E-2</v>
      </c>
      <c r="F150" s="13"/>
      <c r="H150" s="14"/>
    </row>
    <row r="151" spans="1:8" x14ac:dyDescent="0.25">
      <c r="A151" s="35">
        <v>40575</v>
      </c>
      <c r="B151" s="11">
        <v>367.7</v>
      </c>
      <c r="C151" s="12">
        <v>214.959315</v>
      </c>
      <c r="D151" s="15">
        <f t="shared" ref="D151:E151" si="132">B151/B139-1</f>
        <v>1.8841784427819475E-2</v>
      </c>
      <c r="E151" s="15">
        <f t="shared" si="132"/>
        <v>-6.9617350133568623E-2</v>
      </c>
      <c r="F151" s="13"/>
      <c r="H151" s="14"/>
    </row>
    <row r="152" spans="1:8" x14ac:dyDescent="0.25">
      <c r="A152" s="35">
        <v>40603</v>
      </c>
      <c r="B152" s="11">
        <v>371.2</v>
      </c>
      <c r="C152" s="12">
        <v>216.33806000000001</v>
      </c>
      <c r="D152" s="15">
        <f t="shared" ref="D152:E152" si="133">B152/B140-1</f>
        <v>2.2871314411683663E-2</v>
      </c>
      <c r="E152" s="15">
        <f t="shared" si="133"/>
        <v>-5.2856210953062588E-2</v>
      </c>
      <c r="F152" s="13"/>
      <c r="H152" s="14"/>
    </row>
    <row r="153" spans="1:8" x14ac:dyDescent="0.25">
      <c r="A153" s="35">
        <v>40634</v>
      </c>
      <c r="B153" s="11">
        <v>374.1</v>
      </c>
      <c r="C153" s="12">
        <v>216.92015000000001</v>
      </c>
      <c r="D153" s="15">
        <f t="shared" ref="D153:E153" si="134">B153/B141-1</f>
        <v>2.8312259483232571E-2</v>
      </c>
      <c r="E153" s="15">
        <f t="shared" si="134"/>
        <v>-4.4750463756110581E-2</v>
      </c>
      <c r="F153" s="13"/>
      <c r="H153" s="14"/>
    </row>
    <row r="154" spans="1:8" x14ac:dyDescent="0.25">
      <c r="A154" s="35">
        <v>40664</v>
      </c>
      <c r="B154" s="11">
        <v>377.6</v>
      </c>
      <c r="C154" s="12">
        <v>219.24265</v>
      </c>
      <c r="D154" s="15">
        <f t="shared" ref="D154:E154" si="135">B154/B142-1</f>
        <v>3.3670955379140555E-2</v>
      </c>
      <c r="E154" s="15">
        <f t="shared" si="135"/>
        <v>-1.1066423682705162E-3</v>
      </c>
      <c r="F154" s="13"/>
      <c r="H154" s="14"/>
    </row>
    <row r="155" spans="1:8" x14ac:dyDescent="0.25">
      <c r="A155" s="35">
        <v>40695</v>
      </c>
      <c r="B155" s="11">
        <v>379.5</v>
      </c>
      <c r="C155" s="12">
        <v>220.49646799999999</v>
      </c>
      <c r="D155" s="15">
        <f t="shared" ref="D155:E155" si="136">B155/B143-1</f>
        <v>4.229607250755274E-2</v>
      </c>
      <c r="E155" s="15">
        <f t="shared" si="136"/>
        <v>3.2780848711959631E-2</v>
      </c>
      <c r="F155" s="13"/>
      <c r="H155" s="14"/>
    </row>
    <row r="156" spans="1:8" x14ac:dyDescent="0.25">
      <c r="A156" s="35">
        <v>40725</v>
      </c>
      <c r="B156" s="11">
        <v>379.9</v>
      </c>
      <c r="C156" s="12">
        <v>221.44093799999999</v>
      </c>
      <c r="D156" s="15">
        <f t="shared" ref="D156:E156" si="137">B156/B144-1</f>
        <v>5.0317943046723768E-2</v>
      </c>
      <c r="E156" s="15">
        <f t="shared" si="137"/>
        <v>4.0968685327555709E-2</v>
      </c>
      <c r="F156" s="13"/>
      <c r="H156" s="14"/>
    </row>
    <row r="157" spans="1:8" x14ac:dyDescent="0.25">
      <c r="A157" s="35">
        <v>40756</v>
      </c>
      <c r="B157" s="11">
        <v>380.9</v>
      </c>
      <c r="C157" s="12">
        <v>219.63480000000001</v>
      </c>
      <c r="D157" s="15">
        <f t="shared" ref="D157:E157" si="138">B157/B145-1</f>
        <v>5.0468836183121812E-2</v>
      </c>
      <c r="E157" s="15">
        <f t="shared" si="138"/>
        <v>5.3625896346777058E-2</v>
      </c>
      <c r="F157" s="13"/>
      <c r="H157" s="14"/>
    </row>
    <row r="158" spans="1:8" x14ac:dyDescent="0.25">
      <c r="A158" s="35">
        <v>40787</v>
      </c>
      <c r="B158" s="11">
        <v>383.3</v>
      </c>
      <c r="C158" s="12">
        <v>216.372063</v>
      </c>
      <c r="D158" s="15">
        <f t="shared" ref="D158:E158" si="139">B158/B146-1</f>
        <v>5.7087699944842862E-2</v>
      </c>
      <c r="E158" s="15">
        <f t="shared" si="139"/>
        <v>4.8985955328488595E-2</v>
      </c>
      <c r="F158" s="13"/>
      <c r="H158" s="14"/>
    </row>
    <row r="159" spans="1:8" x14ac:dyDescent="0.25">
      <c r="A159" s="35">
        <v>40817</v>
      </c>
      <c r="B159" s="11">
        <v>384.6</v>
      </c>
      <c r="C159" s="12">
        <v>213.94206600000001</v>
      </c>
      <c r="D159" s="15">
        <f t="shared" ref="D159:E159" si="140">B159/B147-1</f>
        <v>5.2833287708732524E-2</v>
      </c>
      <c r="E159" s="15">
        <f t="shared" si="140"/>
        <v>3.6694211111622632E-2</v>
      </c>
      <c r="F159" s="13"/>
      <c r="H159" s="14"/>
    </row>
    <row r="160" spans="1:8" x14ac:dyDescent="0.25">
      <c r="A160" s="35">
        <v>40848</v>
      </c>
      <c r="B160" s="11">
        <v>384.6</v>
      </c>
      <c r="C160" s="12">
        <v>214.53411299999999</v>
      </c>
      <c r="D160" s="15">
        <f t="shared" ref="D160:E160" si="141">B160/B148-1</f>
        <v>5.2257181942544584E-2</v>
      </c>
      <c r="E160" s="15">
        <f t="shared" si="141"/>
        <v>4.463064155101959E-2</v>
      </c>
      <c r="F160" s="13"/>
      <c r="H160" s="14"/>
    </row>
    <row r="161" spans="1:8" x14ac:dyDescent="0.25">
      <c r="A161" s="35">
        <v>40878</v>
      </c>
      <c r="B161" s="11">
        <v>386</v>
      </c>
      <c r="C161" s="12">
        <v>216.98503299999999</v>
      </c>
      <c r="D161" s="15">
        <f t="shared" ref="D161:E161" si="142">B161/B149-1</f>
        <v>5.2631578947368363E-2</v>
      </c>
      <c r="E161" s="15">
        <f t="shared" si="142"/>
        <v>4.8149943776643722E-2</v>
      </c>
      <c r="F161" s="13"/>
      <c r="H161" s="14"/>
    </row>
    <row r="162" spans="1:8" x14ac:dyDescent="0.25">
      <c r="A162" s="35">
        <v>40909</v>
      </c>
      <c r="B162" s="11">
        <v>387.1</v>
      </c>
      <c r="C162" s="12">
        <v>219.51711299999999</v>
      </c>
      <c r="D162" s="15">
        <f t="shared" ref="D162:E162" si="143">B162/B150-1</f>
        <v>6.5217391304347894E-2</v>
      </c>
      <c r="E162" s="15">
        <f t="shared" si="143"/>
        <v>3.8123226526016518E-2</v>
      </c>
      <c r="F162" s="13"/>
      <c r="H162" s="14"/>
    </row>
    <row r="163" spans="1:8" x14ac:dyDescent="0.25">
      <c r="A163" s="35">
        <v>40940</v>
      </c>
      <c r="B163" s="11">
        <v>391</v>
      </c>
      <c r="C163" s="12">
        <v>223.86732799999999</v>
      </c>
      <c r="D163" s="15">
        <f t="shared" ref="D163:E163" si="144">B163/B151-1</f>
        <v>6.3366875169975634E-2</v>
      </c>
      <c r="E163" s="15">
        <f t="shared" si="144"/>
        <v>4.1440460488999964E-2</v>
      </c>
      <c r="F163" s="13"/>
      <c r="H163" s="14"/>
    </row>
    <row r="164" spans="1:8" x14ac:dyDescent="0.25">
      <c r="A164" s="35">
        <v>40969</v>
      </c>
      <c r="B164" s="11">
        <v>395.1</v>
      </c>
      <c r="C164" s="12">
        <v>228.53430900000001</v>
      </c>
      <c r="D164" s="15">
        <f t="shared" ref="D164:E164" si="145">B164/B152-1</f>
        <v>6.438577586206895E-2</v>
      </c>
      <c r="E164" s="15">
        <f t="shared" si="145"/>
        <v>5.6375882265006894E-2</v>
      </c>
      <c r="F164" s="13"/>
      <c r="H164" s="14"/>
    </row>
    <row r="165" spans="1:8" x14ac:dyDescent="0.25">
      <c r="A165" s="35">
        <v>41000</v>
      </c>
      <c r="B165" s="11">
        <v>398.2</v>
      </c>
      <c r="C165" s="12">
        <v>229.02656999999999</v>
      </c>
      <c r="D165" s="15">
        <f t="shared" ref="D165:E165" si="146">B165/B153-1</f>
        <v>6.4421277733226257E-2</v>
      </c>
      <c r="E165" s="15">
        <f t="shared" si="146"/>
        <v>5.5810490634456977E-2</v>
      </c>
      <c r="F165" s="13"/>
      <c r="H165" s="14"/>
    </row>
    <row r="166" spans="1:8" x14ac:dyDescent="0.25">
      <c r="A166" s="35">
        <v>41030</v>
      </c>
      <c r="B166" s="11">
        <v>398.1</v>
      </c>
      <c r="C166" s="12">
        <v>224.22486499999999</v>
      </c>
      <c r="D166" s="15">
        <f t="shared" ref="D166:E166" si="147">B166/B154-1</f>
        <v>5.429025423728806E-2</v>
      </c>
      <c r="E166" s="15">
        <f t="shared" si="147"/>
        <v>2.2724661465276075E-2</v>
      </c>
      <c r="F166" s="13"/>
      <c r="H166" s="14"/>
    </row>
    <row r="167" spans="1:8" x14ac:dyDescent="0.25">
      <c r="A167" s="35">
        <v>41061</v>
      </c>
      <c r="B167" s="11">
        <v>400.1</v>
      </c>
      <c r="C167" s="12">
        <v>220.91332800000001</v>
      </c>
      <c r="D167" s="15">
        <f t="shared" ref="D167:E167" si="148">B167/B155-1</f>
        <v>5.428194993412383E-2</v>
      </c>
      <c r="E167" s="15">
        <f t="shared" si="148"/>
        <v>1.8905518250751374E-3</v>
      </c>
      <c r="F167" s="13"/>
      <c r="H167" s="14"/>
    </row>
    <row r="168" spans="1:8" x14ac:dyDescent="0.25">
      <c r="A168" s="35">
        <v>41091</v>
      </c>
      <c r="B168" s="11">
        <v>397.2</v>
      </c>
      <c r="C168" s="12">
        <v>216.14763600000001</v>
      </c>
      <c r="D168" s="15">
        <f t="shared" ref="D168:E168" si="149">B168/B156-1</f>
        <v>4.5538299552513761E-2</v>
      </c>
      <c r="E168" s="15">
        <f t="shared" si="149"/>
        <v>-2.3903899829036956E-2</v>
      </c>
      <c r="F168" s="13"/>
      <c r="H168" s="14"/>
    </row>
    <row r="169" spans="1:8" x14ac:dyDescent="0.25">
      <c r="A169" s="35">
        <v>41122</v>
      </c>
      <c r="B169" s="11">
        <v>396.6</v>
      </c>
      <c r="C169" s="12">
        <v>208.45496800000001</v>
      </c>
      <c r="D169" s="15">
        <f t="shared" ref="D169:E169" si="150">B169/B157-1</f>
        <v>4.12181674980312E-2</v>
      </c>
      <c r="E169" s="15">
        <f t="shared" si="150"/>
        <v>-5.090191536131794E-2</v>
      </c>
      <c r="F169" s="13"/>
      <c r="H169" s="14"/>
    </row>
    <row r="170" spans="1:8" x14ac:dyDescent="0.25">
      <c r="A170" s="35">
        <v>41153</v>
      </c>
      <c r="B170" s="11">
        <v>399.6</v>
      </c>
      <c r="C170" s="12">
        <v>218.554585</v>
      </c>
      <c r="D170" s="15">
        <f t="shared" ref="D170:E170" si="151">B170/B158-1</f>
        <v>4.2525436994521382E-2</v>
      </c>
      <c r="E170" s="15">
        <f t="shared" si="151"/>
        <v>1.0086893704017719E-2</v>
      </c>
      <c r="F170" s="13"/>
      <c r="H170" s="14"/>
    </row>
    <row r="171" spans="1:8" x14ac:dyDescent="0.25">
      <c r="A171" s="10"/>
      <c r="B171" s="11"/>
      <c r="C171" s="13"/>
      <c r="D171" s="13"/>
      <c r="E171" s="13"/>
      <c r="F171" s="13"/>
      <c r="H171" s="14"/>
    </row>
    <row r="172" spans="1:8" x14ac:dyDescent="0.25">
      <c r="A172" s="10"/>
      <c r="B172" s="11"/>
      <c r="C172" s="13"/>
      <c r="D172" s="13"/>
      <c r="E172" s="13"/>
      <c r="F172" s="13"/>
      <c r="H172" s="14"/>
    </row>
    <row r="173" spans="1:8" x14ac:dyDescent="0.25">
      <c r="A173" s="10"/>
      <c r="B173" s="11"/>
      <c r="C173" s="13"/>
      <c r="D173" s="13"/>
      <c r="E173" s="13"/>
      <c r="F173" s="13"/>
      <c r="H173" s="14"/>
    </row>
    <row r="174" spans="1:8" x14ac:dyDescent="0.25">
      <c r="A174" s="16"/>
      <c r="B174" s="13"/>
      <c r="C174" s="13"/>
      <c r="D174" s="13"/>
      <c r="E174" s="13"/>
      <c r="F174" s="13"/>
      <c r="H174" s="14"/>
    </row>
    <row r="175" spans="1:8" x14ac:dyDescent="0.25">
      <c r="A175" s="16"/>
      <c r="B175" s="13"/>
      <c r="C175" s="13"/>
      <c r="D175" s="13"/>
      <c r="E175" s="13"/>
      <c r="F175" s="13"/>
      <c r="H175" s="14"/>
    </row>
    <row r="176" spans="1:8" x14ac:dyDescent="0.25">
      <c r="A176" s="16"/>
      <c r="B176" s="13"/>
      <c r="C176" s="13"/>
      <c r="D176" s="13"/>
      <c r="E176" s="13"/>
      <c r="F176" s="13"/>
      <c r="H176" s="14"/>
    </row>
    <row r="177" spans="1:8" x14ac:dyDescent="0.25">
      <c r="A177" s="16"/>
      <c r="B177" s="13"/>
      <c r="C177" s="13"/>
      <c r="D177" s="13"/>
      <c r="E177" s="13"/>
      <c r="F177" s="13"/>
      <c r="H177" s="14"/>
    </row>
    <row r="178" spans="1:8" x14ac:dyDescent="0.25">
      <c r="A178" s="16"/>
      <c r="B178" s="13"/>
      <c r="C178" s="13"/>
      <c r="D178" s="13"/>
      <c r="E178" s="13"/>
      <c r="F178" s="13"/>
      <c r="H178" s="14"/>
    </row>
    <row r="179" spans="1:8" x14ac:dyDescent="0.25">
      <c r="A179" s="16"/>
      <c r="B179" s="13"/>
      <c r="C179" s="13"/>
      <c r="D179" s="13"/>
      <c r="E179" s="13"/>
      <c r="F179" s="13"/>
      <c r="H179" s="14"/>
    </row>
    <row r="180" spans="1:8" x14ac:dyDescent="0.25">
      <c r="A180" s="16"/>
      <c r="B180" s="13"/>
      <c r="C180" s="13"/>
      <c r="D180" s="13"/>
      <c r="E180" s="13"/>
      <c r="F180" s="13"/>
      <c r="H180" s="14"/>
    </row>
    <row r="181" spans="1:8" x14ac:dyDescent="0.25">
      <c r="A181" s="16"/>
      <c r="B181" s="13"/>
      <c r="C181" s="13"/>
      <c r="D181" s="13"/>
      <c r="E181" s="13"/>
      <c r="F181" s="13"/>
      <c r="H181" s="14"/>
    </row>
    <row r="182" spans="1:8" x14ac:dyDescent="0.25">
      <c r="A182" s="16"/>
      <c r="B182" s="13"/>
      <c r="C182" s="13"/>
      <c r="D182" s="13"/>
      <c r="E182" s="13"/>
      <c r="F182" s="13"/>
      <c r="H182" s="14"/>
    </row>
    <row r="183" spans="1:8" x14ac:dyDescent="0.25">
      <c r="A183" s="16"/>
      <c r="B183" s="13"/>
      <c r="C183" s="13"/>
      <c r="D183" s="13"/>
      <c r="E183" s="13"/>
      <c r="F183" s="13"/>
      <c r="H183" s="14"/>
    </row>
    <row r="184" spans="1:8" x14ac:dyDescent="0.25">
      <c r="A184" s="16"/>
      <c r="B184" s="13"/>
      <c r="C184" s="13"/>
      <c r="D184" s="13"/>
      <c r="E184" s="13"/>
      <c r="F184" s="13"/>
      <c r="H184" s="14"/>
    </row>
    <row r="185" spans="1:8" x14ac:dyDescent="0.25">
      <c r="A185" s="16"/>
      <c r="B185" s="13"/>
      <c r="C185" s="13"/>
      <c r="D185" s="13"/>
      <c r="E185" s="13"/>
      <c r="F185" s="13"/>
      <c r="H185" s="14"/>
    </row>
    <row r="186" spans="1:8" x14ac:dyDescent="0.25">
      <c r="A186" s="16"/>
      <c r="B186" s="13"/>
      <c r="C186" s="13"/>
      <c r="D186" s="13"/>
      <c r="E186" s="13"/>
      <c r="F186" s="13"/>
      <c r="H186" s="14"/>
    </row>
    <row r="187" spans="1:8" x14ac:dyDescent="0.25">
      <c r="A187" s="16"/>
      <c r="B187" s="13"/>
      <c r="C187" s="13"/>
      <c r="D187" s="13"/>
      <c r="E187" s="13"/>
      <c r="F187" s="13"/>
      <c r="H187" s="14"/>
    </row>
    <row r="188" spans="1:8" x14ac:dyDescent="0.25">
      <c r="A188" s="16"/>
      <c r="B188" s="13"/>
      <c r="C188" s="13"/>
      <c r="D188" s="13"/>
      <c r="E188" s="13"/>
      <c r="F188" s="13"/>
      <c r="H188" s="14"/>
    </row>
    <row r="189" spans="1:8" x14ac:dyDescent="0.25">
      <c r="A189" s="16"/>
      <c r="B189" s="13"/>
      <c r="C189" s="13"/>
      <c r="D189" s="13"/>
      <c r="E189" s="13"/>
      <c r="F189" s="13"/>
      <c r="H189" s="14"/>
    </row>
    <row r="190" spans="1:8" x14ac:dyDescent="0.25">
      <c r="A190" s="16"/>
      <c r="B190" s="13"/>
      <c r="C190" s="13"/>
      <c r="D190" s="13"/>
      <c r="E190" s="13"/>
      <c r="F190" s="13"/>
      <c r="H190" s="14"/>
    </row>
    <row r="191" spans="1:8" x14ac:dyDescent="0.25">
      <c r="A191" s="16"/>
      <c r="B191" s="13"/>
      <c r="C191" s="13"/>
      <c r="D191" s="13"/>
      <c r="E191" s="13"/>
      <c r="F191" s="13"/>
      <c r="H191" s="14"/>
    </row>
    <row r="192" spans="1:8" x14ac:dyDescent="0.25">
      <c r="A192" s="16"/>
      <c r="B192" s="13"/>
      <c r="C192" s="13"/>
      <c r="D192" s="13"/>
      <c r="E192" s="13"/>
      <c r="F192" s="13"/>
      <c r="H192" s="14"/>
    </row>
    <row r="193" spans="1:8" x14ac:dyDescent="0.25">
      <c r="A193" s="16"/>
      <c r="B193" s="13"/>
      <c r="C193" s="13"/>
      <c r="D193" s="13"/>
      <c r="E193" s="13"/>
      <c r="F193" s="13"/>
      <c r="H193" s="14"/>
    </row>
    <row r="194" spans="1:8" x14ac:dyDescent="0.25">
      <c r="A194" s="16"/>
      <c r="B194" s="13"/>
      <c r="C194" s="13"/>
      <c r="D194" s="13"/>
      <c r="E194" s="13"/>
      <c r="F194" s="13"/>
      <c r="H194" s="14"/>
    </row>
    <row r="195" spans="1:8" x14ac:dyDescent="0.25">
      <c r="A195" s="16"/>
      <c r="B195" s="13"/>
      <c r="C195" s="13"/>
      <c r="D195" s="13"/>
      <c r="E195" s="13"/>
      <c r="F195" s="13"/>
      <c r="H195" s="14"/>
    </row>
    <row r="196" spans="1:8" x14ac:dyDescent="0.25">
      <c r="A196" s="16"/>
      <c r="B196" s="13"/>
      <c r="C196" s="13"/>
      <c r="D196" s="13"/>
      <c r="E196" s="13"/>
      <c r="F196" s="13"/>
      <c r="H196" s="14"/>
    </row>
    <row r="197" spans="1:8" x14ac:dyDescent="0.25">
      <c r="A197" s="16"/>
      <c r="B197" s="13"/>
      <c r="C197" s="13"/>
      <c r="D197" s="13"/>
      <c r="E197" s="13"/>
      <c r="F197" s="13"/>
      <c r="H197" s="14"/>
    </row>
    <row r="198" spans="1:8" x14ac:dyDescent="0.25">
      <c r="A198" s="16"/>
      <c r="B198" s="13"/>
      <c r="C198" s="13"/>
      <c r="D198" s="13"/>
      <c r="E198" s="13"/>
      <c r="F198" s="13"/>
      <c r="H198" s="14"/>
    </row>
    <row r="199" spans="1:8" x14ac:dyDescent="0.25">
      <c r="A199" s="16"/>
      <c r="B199" s="13"/>
      <c r="C199" s="13"/>
      <c r="D199" s="13"/>
      <c r="E199" s="13"/>
      <c r="F199" s="13"/>
      <c r="H199" s="14"/>
    </row>
    <row r="200" spans="1:8" x14ac:dyDescent="0.25">
      <c r="A200" s="16"/>
      <c r="B200" s="13"/>
      <c r="C200" s="13"/>
      <c r="D200" s="13"/>
      <c r="E200" s="13"/>
      <c r="F200" s="13"/>
      <c r="H200" s="14"/>
    </row>
    <row r="201" spans="1:8" x14ac:dyDescent="0.25">
      <c r="A201" s="16"/>
      <c r="B201" s="13"/>
      <c r="C201" s="13"/>
      <c r="D201" s="13"/>
      <c r="E201" s="13"/>
      <c r="F201" s="13"/>
      <c r="H201" s="14"/>
    </row>
    <row r="202" spans="1:8" x14ac:dyDescent="0.25">
      <c r="A202" s="16"/>
      <c r="B202" s="13"/>
      <c r="C202" s="13"/>
      <c r="D202" s="13"/>
      <c r="E202" s="13"/>
      <c r="F202" s="13"/>
      <c r="H202" s="14"/>
    </row>
    <row r="203" spans="1:8" x14ac:dyDescent="0.25">
      <c r="A203" s="16"/>
      <c r="B203" s="13"/>
      <c r="C203" s="13"/>
      <c r="D203" s="13"/>
      <c r="E203" s="13"/>
      <c r="F203" s="13"/>
      <c r="H203" s="14"/>
    </row>
    <row r="204" spans="1:8" x14ac:dyDescent="0.25">
      <c r="A204" s="16"/>
      <c r="B204" s="13"/>
      <c r="C204" s="13"/>
      <c r="D204" s="13"/>
      <c r="E204" s="13"/>
      <c r="F204" s="13"/>
      <c r="H204" s="14"/>
    </row>
    <row r="205" spans="1:8" x14ac:dyDescent="0.25">
      <c r="A205" s="16"/>
      <c r="B205" s="13"/>
      <c r="C205" s="13"/>
      <c r="D205" s="13"/>
      <c r="E205" s="13"/>
      <c r="F205" s="13"/>
      <c r="H205" s="14"/>
    </row>
    <row r="206" spans="1:8" x14ac:dyDescent="0.25">
      <c r="A206" s="16"/>
      <c r="B206" s="13"/>
      <c r="C206" s="13"/>
      <c r="D206" s="13"/>
      <c r="E206" s="13"/>
      <c r="F206" s="13"/>
      <c r="H206" s="14"/>
    </row>
    <row r="207" spans="1:8" x14ac:dyDescent="0.25">
      <c r="A207" s="16"/>
      <c r="B207" s="13"/>
      <c r="C207" s="13"/>
      <c r="D207" s="13"/>
      <c r="E207" s="13"/>
      <c r="F207" s="13"/>
      <c r="H207" s="14"/>
    </row>
    <row r="208" spans="1:8" x14ac:dyDescent="0.25">
      <c r="A208" s="16"/>
      <c r="B208" s="13"/>
      <c r="C208" s="13"/>
      <c r="D208" s="13"/>
      <c r="E208" s="13"/>
      <c r="F208" s="13"/>
      <c r="H208" s="14"/>
    </row>
    <row r="209" spans="1:8" x14ac:dyDescent="0.25">
      <c r="A209" s="16"/>
      <c r="B209" s="13"/>
      <c r="C209" s="13"/>
      <c r="D209" s="13"/>
      <c r="E209" s="13"/>
      <c r="F209" s="13"/>
      <c r="H209" s="14"/>
    </row>
    <row r="210" spans="1:8" x14ac:dyDescent="0.25">
      <c r="A210" s="16"/>
      <c r="B210" s="13"/>
      <c r="C210" s="13"/>
      <c r="D210" s="13"/>
      <c r="E210" s="13"/>
      <c r="F210" s="13"/>
      <c r="H210" s="14"/>
    </row>
    <row r="211" spans="1:8" x14ac:dyDescent="0.25">
      <c r="A211" s="16"/>
      <c r="B211" s="13"/>
      <c r="C211" s="13"/>
      <c r="D211" s="13"/>
      <c r="E211" s="13"/>
      <c r="F211" s="13"/>
      <c r="H211" s="14"/>
    </row>
    <row r="212" spans="1:8" x14ac:dyDescent="0.25">
      <c r="A212" s="16"/>
      <c r="B212" s="13"/>
      <c r="C212" s="13"/>
      <c r="D212" s="13"/>
      <c r="E212" s="13"/>
      <c r="F212" s="13"/>
      <c r="H212" s="14"/>
    </row>
    <row r="213" spans="1:8" x14ac:dyDescent="0.25">
      <c r="A213" s="16"/>
      <c r="B213" s="13"/>
      <c r="C213" s="13"/>
      <c r="D213" s="13"/>
      <c r="E213" s="13"/>
      <c r="F213" s="13"/>
      <c r="H213" s="14"/>
    </row>
    <row r="214" spans="1:8" x14ac:dyDescent="0.25">
      <c r="A214" s="16"/>
      <c r="B214" s="13"/>
      <c r="C214" s="13"/>
      <c r="D214" s="13"/>
      <c r="E214" s="13"/>
      <c r="F214" s="13"/>
      <c r="H214" s="14"/>
    </row>
    <row r="215" spans="1:8" x14ac:dyDescent="0.25">
      <c r="A215" s="16"/>
      <c r="B215" s="13"/>
      <c r="C215" s="13"/>
      <c r="D215" s="13"/>
      <c r="E215" s="13"/>
      <c r="F215" s="13"/>
      <c r="H215" s="14"/>
    </row>
    <row r="216" spans="1:8" x14ac:dyDescent="0.25">
      <c r="A216" s="16"/>
      <c r="B216" s="13"/>
      <c r="C216" s="13"/>
      <c r="D216" s="13"/>
      <c r="E216" s="13"/>
      <c r="F216" s="13"/>
      <c r="H216" s="14"/>
    </row>
    <row r="217" spans="1:8" x14ac:dyDescent="0.25">
      <c r="A217" s="16"/>
      <c r="B217" s="13"/>
      <c r="C217" s="13"/>
      <c r="D217" s="13"/>
      <c r="E217" s="13"/>
      <c r="F217" s="13"/>
      <c r="H217" s="14"/>
    </row>
    <row r="218" spans="1:8" x14ac:dyDescent="0.25">
      <c r="A218" s="16"/>
      <c r="B218" s="13"/>
      <c r="C218" s="13"/>
      <c r="D218" s="13"/>
      <c r="E218" s="13"/>
      <c r="F218" s="13"/>
      <c r="H218" s="14"/>
    </row>
    <row r="219" spans="1:8" x14ac:dyDescent="0.25">
      <c r="A219" s="16"/>
      <c r="B219" s="13"/>
      <c r="C219" s="13"/>
      <c r="D219" s="13"/>
      <c r="E219" s="13"/>
      <c r="F219" s="13"/>
      <c r="H219" s="14"/>
    </row>
    <row r="220" spans="1:8" x14ac:dyDescent="0.25">
      <c r="A220" s="16"/>
      <c r="B220" s="13"/>
      <c r="C220" s="13"/>
      <c r="D220" s="13"/>
      <c r="E220" s="13"/>
      <c r="F220" s="13"/>
      <c r="H220" s="14"/>
    </row>
    <row r="221" spans="1:8" x14ac:dyDescent="0.25">
      <c r="A221" s="16"/>
      <c r="B221" s="13"/>
      <c r="C221" s="13"/>
      <c r="D221" s="13"/>
      <c r="E221" s="13"/>
      <c r="F221" s="13"/>
      <c r="H221" s="14"/>
    </row>
    <row r="222" spans="1:8" x14ac:dyDescent="0.25">
      <c r="A222" s="16"/>
      <c r="B222" s="13"/>
      <c r="C222" s="13"/>
      <c r="D222" s="13"/>
      <c r="E222" s="13"/>
      <c r="F222" s="13"/>
      <c r="H222" s="14"/>
    </row>
    <row r="223" spans="1:8" x14ac:dyDescent="0.25">
      <c r="A223" s="16"/>
      <c r="B223" s="13"/>
      <c r="C223" s="13"/>
      <c r="D223" s="13"/>
      <c r="E223" s="13"/>
      <c r="F223" s="13"/>
      <c r="H223" s="14"/>
    </row>
    <row r="224" spans="1:8" x14ac:dyDescent="0.25">
      <c r="A224" s="16"/>
      <c r="B224" s="13"/>
      <c r="C224" s="13"/>
      <c r="D224" s="13"/>
      <c r="E224" s="13"/>
      <c r="F224" s="13"/>
      <c r="H224" s="14"/>
    </row>
    <row r="225" spans="1:8" x14ac:dyDescent="0.25">
      <c r="A225" s="16"/>
      <c r="B225" s="13"/>
      <c r="C225" s="13"/>
      <c r="D225" s="13"/>
      <c r="E225" s="13"/>
      <c r="F225" s="13"/>
      <c r="H225" s="14"/>
    </row>
    <row r="226" spans="1:8" x14ac:dyDescent="0.25">
      <c r="A226" s="16"/>
      <c r="B226" s="13"/>
      <c r="C226" s="13"/>
      <c r="D226" s="13"/>
      <c r="E226" s="13"/>
      <c r="F226" s="13"/>
      <c r="H226" s="14"/>
    </row>
    <row r="227" spans="1:8" x14ac:dyDescent="0.25">
      <c r="A227" s="16"/>
      <c r="B227" s="13"/>
      <c r="C227" s="13"/>
      <c r="D227" s="13"/>
      <c r="E227" s="13"/>
      <c r="F227" s="13"/>
      <c r="H227" s="14"/>
    </row>
    <row r="228" spans="1:8" x14ac:dyDescent="0.25">
      <c r="A228" s="16"/>
      <c r="B228" s="13"/>
      <c r="C228" s="13"/>
      <c r="D228" s="13"/>
      <c r="E228" s="13"/>
      <c r="F228" s="13"/>
      <c r="H228" s="14"/>
    </row>
    <row r="229" spans="1:8" x14ac:dyDescent="0.25">
      <c r="A229" s="16"/>
      <c r="B229" s="13"/>
      <c r="C229" s="13"/>
      <c r="D229" s="13"/>
      <c r="E229" s="13"/>
      <c r="F229" s="13"/>
      <c r="H229" s="14"/>
    </row>
    <row r="230" spans="1:8" x14ac:dyDescent="0.25">
      <c r="A230" s="16"/>
      <c r="B230" s="13"/>
      <c r="C230" s="13"/>
      <c r="D230" s="13"/>
      <c r="E230" s="13"/>
      <c r="F230" s="13"/>
      <c r="H230" s="14"/>
    </row>
    <row r="231" spans="1:8" x14ac:dyDescent="0.25">
      <c r="A231" s="16"/>
      <c r="B231" s="13"/>
      <c r="C231" s="13"/>
      <c r="D231" s="13"/>
      <c r="E231" s="13"/>
      <c r="F231" s="13"/>
      <c r="H231" s="14"/>
    </row>
    <row r="232" spans="1:8" x14ac:dyDescent="0.25">
      <c r="A232" s="16"/>
      <c r="B232" s="13"/>
      <c r="C232" s="13"/>
      <c r="D232" s="13"/>
      <c r="E232" s="13"/>
      <c r="F232" s="13"/>
      <c r="H232" s="14"/>
    </row>
    <row r="233" spans="1:8" x14ac:dyDescent="0.25">
      <c r="A233" s="16"/>
      <c r="B233" s="13"/>
      <c r="C233" s="13"/>
      <c r="D233" s="13"/>
      <c r="E233" s="13"/>
      <c r="F233" s="13"/>
      <c r="H233" s="14"/>
    </row>
    <row r="234" spans="1:8" x14ac:dyDescent="0.25">
      <c r="A234" s="16"/>
      <c r="B234" s="13"/>
      <c r="C234" s="13"/>
      <c r="D234" s="13"/>
      <c r="E234" s="13"/>
      <c r="F234" s="13"/>
      <c r="H234" s="14"/>
    </row>
    <row r="235" spans="1:8" x14ac:dyDescent="0.25">
      <c r="A235" s="16"/>
      <c r="B235" s="13"/>
      <c r="C235" s="13"/>
      <c r="D235" s="13"/>
      <c r="E235" s="13"/>
      <c r="F235" s="13"/>
      <c r="H235" s="14"/>
    </row>
    <row r="236" spans="1:8" x14ac:dyDescent="0.25">
      <c r="A236" s="16"/>
      <c r="B236" s="13"/>
      <c r="C236" s="13"/>
      <c r="D236" s="13"/>
      <c r="E236" s="13"/>
      <c r="F236" s="13"/>
      <c r="H236" s="14"/>
    </row>
    <row r="237" spans="1:8" x14ac:dyDescent="0.25">
      <c r="A237" s="16"/>
      <c r="B237" s="13"/>
      <c r="C237" s="13"/>
      <c r="D237" s="13"/>
      <c r="E237" s="13"/>
      <c r="F237" s="13"/>
      <c r="H237" s="14"/>
    </row>
    <row r="238" spans="1:8" x14ac:dyDescent="0.25">
      <c r="A238" s="16"/>
      <c r="B238" s="13"/>
      <c r="C238" s="13"/>
      <c r="D238" s="13"/>
      <c r="E238" s="13"/>
      <c r="F238" s="13"/>
      <c r="H238" s="14"/>
    </row>
    <row r="239" spans="1:8" x14ac:dyDescent="0.25">
      <c r="A239" s="16"/>
      <c r="B239" s="13"/>
      <c r="C239" s="13"/>
      <c r="D239" s="13"/>
      <c r="E239" s="13"/>
      <c r="F239" s="13"/>
      <c r="H239" s="14"/>
    </row>
    <row r="240" spans="1:8" x14ac:dyDescent="0.25">
      <c r="A240" s="16"/>
      <c r="B240" s="13"/>
      <c r="C240" s="13"/>
      <c r="D240" s="13"/>
      <c r="E240" s="13"/>
      <c r="F240" s="13"/>
      <c r="H240" s="14"/>
    </row>
    <row r="241" spans="1:8" x14ac:dyDescent="0.25">
      <c r="A241" s="16"/>
      <c r="B241" s="13"/>
      <c r="C241" s="13"/>
      <c r="D241" s="13"/>
      <c r="E241" s="13"/>
      <c r="F241" s="13"/>
      <c r="H241" s="14"/>
    </row>
    <row r="242" spans="1:8" x14ac:dyDescent="0.25">
      <c r="A242" s="16"/>
      <c r="B242" s="13"/>
      <c r="C242" s="13"/>
      <c r="D242" s="13"/>
      <c r="E242" s="13"/>
      <c r="F242" s="13"/>
      <c r="H242" s="14"/>
    </row>
    <row r="243" spans="1:8" x14ac:dyDescent="0.25">
      <c r="A243" s="16"/>
      <c r="B243" s="13"/>
      <c r="C243" s="13"/>
      <c r="D243" s="13"/>
      <c r="E243" s="13"/>
      <c r="F243" s="13"/>
      <c r="H243" s="14"/>
    </row>
    <row r="244" spans="1:8" x14ac:dyDescent="0.25">
      <c r="A244" s="16"/>
      <c r="B244" s="13"/>
      <c r="C244" s="13"/>
      <c r="D244" s="13"/>
      <c r="E244" s="13"/>
      <c r="F244" s="13"/>
      <c r="H244" s="14"/>
    </row>
    <row r="245" spans="1:8" x14ac:dyDescent="0.25">
      <c r="A245" s="16"/>
      <c r="B245" s="13"/>
      <c r="C245" s="13"/>
      <c r="D245" s="13"/>
      <c r="E245" s="13"/>
      <c r="F245" s="13"/>
      <c r="H245" s="14"/>
    </row>
    <row r="246" spans="1:8" x14ac:dyDescent="0.25">
      <c r="A246" s="16"/>
      <c r="B246" s="13"/>
      <c r="C246" s="13"/>
      <c r="D246" s="13"/>
      <c r="E246" s="13"/>
      <c r="F246" s="13"/>
      <c r="H246" s="14"/>
    </row>
    <row r="247" spans="1:8" x14ac:dyDescent="0.25">
      <c r="A247" s="16"/>
      <c r="B247" s="13"/>
      <c r="C247" s="13"/>
      <c r="D247" s="13"/>
      <c r="E247" s="13"/>
      <c r="F247" s="13"/>
      <c r="H247" s="14"/>
    </row>
    <row r="248" spans="1:8" x14ac:dyDescent="0.25">
      <c r="A248" s="16"/>
      <c r="B248" s="13"/>
      <c r="C248" s="13"/>
      <c r="D248" s="13"/>
      <c r="E248" s="13"/>
      <c r="F248" s="13"/>
      <c r="H248" s="14"/>
    </row>
    <row r="249" spans="1:8" x14ac:dyDescent="0.25">
      <c r="A249" s="16"/>
      <c r="B249" s="13"/>
      <c r="C249" s="13"/>
      <c r="D249" s="13"/>
      <c r="E249" s="13"/>
      <c r="F249" s="13"/>
      <c r="H249" s="14"/>
    </row>
    <row r="250" spans="1:8" x14ac:dyDescent="0.25">
      <c r="A250" s="16"/>
      <c r="B250" s="13"/>
      <c r="C250" s="13"/>
      <c r="D250" s="13"/>
      <c r="E250" s="13"/>
      <c r="F250" s="13"/>
      <c r="H250" s="14"/>
    </row>
    <row r="251" spans="1:8" x14ac:dyDescent="0.25">
      <c r="A251" s="16"/>
      <c r="B251" s="13"/>
      <c r="C251" s="13"/>
      <c r="D251" s="13"/>
      <c r="E251" s="13"/>
      <c r="F251" s="13"/>
      <c r="H251" s="14"/>
    </row>
    <row r="252" spans="1:8" x14ac:dyDescent="0.25">
      <c r="A252" s="16"/>
      <c r="B252" s="13"/>
      <c r="C252" s="13"/>
      <c r="D252" s="13"/>
      <c r="E252" s="13"/>
      <c r="F252" s="13"/>
      <c r="H252" s="14"/>
    </row>
    <row r="253" spans="1:8" x14ac:dyDescent="0.25">
      <c r="A253" s="16"/>
      <c r="B253" s="13"/>
      <c r="C253" s="13"/>
      <c r="D253" s="13"/>
      <c r="E253" s="13"/>
      <c r="F253" s="13"/>
      <c r="H253" s="14"/>
    </row>
    <row r="254" spans="1:8" x14ac:dyDescent="0.25">
      <c r="A254" s="16"/>
      <c r="B254" s="13"/>
      <c r="C254" s="13"/>
      <c r="D254" s="13"/>
      <c r="E254" s="13"/>
      <c r="F254" s="13"/>
      <c r="H254" s="14"/>
    </row>
    <row r="255" spans="1:8" x14ac:dyDescent="0.25">
      <c r="A255" s="16"/>
      <c r="B255" s="13"/>
      <c r="C255" s="13"/>
      <c r="D255" s="13"/>
      <c r="E255" s="13"/>
      <c r="F255" s="13"/>
      <c r="H255" s="14"/>
    </row>
    <row r="256" spans="1:8" x14ac:dyDescent="0.25">
      <c r="A256" s="16"/>
      <c r="B256" s="13"/>
      <c r="C256" s="13"/>
      <c r="D256" s="13"/>
      <c r="E256" s="13"/>
      <c r="F256" s="13"/>
      <c r="H256" s="14"/>
    </row>
    <row r="257" spans="1:8" x14ac:dyDescent="0.25">
      <c r="A257" s="16"/>
      <c r="B257" s="13"/>
      <c r="C257" s="13"/>
      <c r="D257" s="13"/>
      <c r="E257" s="13"/>
      <c r="F257" s="13"/>
      <c r="H257" s="14"/>
    </row>
    <row r="258" spans="1:8" x14ac:dyDescent="0.25">
      <c r="A258" s="16"/>
      <c r="B258" s="13"/>
      <c r="C258" s="13"/>
      <c r="D258" s="13"/>
      <c r="E258" s="13"/>
      <c r="F258" s="13"/>
      <c r="H258" s="14"/>
    </row>
    <row r="259" spans="1:8" x14ac:dyDescent="0.25">
      <c r="A259" s="16"/>
      <c r="B259" s="13"/>
      <c r="C259" s="13"/>
      <c r="D259" s="13"/>
      <c r="E259" s="13"/>
      <c r="F259" s="13"/>
      <c r="H259" s="14"/>
    </row>
    <row r="260" spans="1:8" x14ac:dyDescent="0.25">
      <c r="A260" s="16"/>
      <c r="B260" s="13"/>
      <c r="C260" s="13"/>
      <c r="D260" s="13"/>
      <c r="E260" s="13"/>
      <c r="F260" s="13"/>
      <c r="H260" s="14"/>
    </row>
    <row r="261" spans="1:8" x14ac:dyDescent="0.25">
      <c r="A261" s="16"/>
      <c r="B261" s="13"/>
      <c r="C261" s="13"/>
      <c r="D261" s="13"/>
      <c r="E261" s="13"/>
      <c r="F261" s="13"/>
      <c r="H261" s="14"/>
    </row>
    <row r="262" spans="1:8" x14ac:dyDescent="0.25">
      <c r="A262" s="16"/>
      <c r="B262" s="13"/>
      <c r="C262" s="13"/>
      <c r="D262" s="13"/>
      <c r="E262" s="13"/>
      <c r="F262" s="13"/>
      <c r="H262" s="14"/>
    </row>
    <row r="263" spans="1:8" x14ac:dyDescent="0.25">
      <c r="A263" s="16"/>
      <c r="B263" s="13"/>
      <c r="C263" s="13"/>
      <c r="D263" s="13"/>
      <c r="E263" s="13"/>
      <c r="F263" s="13"/>
      <c r="H263" s="14"/>
    </row>
    <row r="264" spans="1:8" x14ac:dyDescent="0.25">
      <c r="A264" s="16"/>
      <c r="B264" s="13"/>
      <c r="C264" s="13"/>
      <c r="D264" s="13"/>
      <c r="E264" s="13"/>
      <c r="F264" s="13"/>
      <c r="H264" s="14"/>
    </row>
    <row r="265" spans="1:8" x14ac:dyDescent="0.25">
      <c r="A265" s="16"/>
      <c r="B265" s="13"/>
      <c r="C265" s="13"/>
      <c r="D265" s="13"/>
      <c r="E265" s="13"/>
      <c r="F265" s="13"/>
      <c r="H265" s="14"/>
    </row>
    <row r="266" spans="1:8" x14ac:dyDescent="0.25">
      <c r="A266" s="16"/>
      <c r="B266" s="13"/>
      <c r="C266" s="13"/>
      <c r="D266" s="13"/>
      <c r="E266" s="13"/>
      <c r="F266" s="13"/>
      <c r="H266" s="14"/>
    </row>
    <row r="267" spans="1:8" x14ac:dyDescent="0.25">
      <c r="A267" s="16"/>
      <c r="B267" s="13"/>
      <c r="C267" s="13"/>
      <c r="D267" s="13"/>
      <c r="E267" s="13"/>
      <c r="F267" s="13"/>
      <c r="H267" s="14"/>
    </row>
    <row r="268" spans="1:8" x14ac:dyDescent="0.25">
      <c r="A268" s="16"/>
      <c r="B268" s="13"/>
      <c r="C268" s="13"/>
      <c r="D268" s="13"/>
      <c r="E268" s="13"/>
      <c r="F268" s="13"/>
      <c r="H268" s="14"/>
    </row>
    <row r="269" spans="1:8" x14ac:dyDescent="0.25">
      <c r="A269" s="16"/>
      <c r="B269" s="13"/>
      <c r="C269" s="13"/>
      <c r="D269" s="13"/>
      <c r="E269" s="13"/>
      <c r="F269" s="13"/>
      <c r="H269" s="14"/>
    </row>
    <row r="270" spans="1:8" x14ac:dyDescent="0.25">
      <c r="A270" s="16"/>
      <c r="B270" s="13"/>
      <c r="C270" s="13"/>
      <c r="D270" s="13"/>
      <c r="E270" s="13"/>
      <c r="F270" s="13"/>
      <c r="H270" s="14"/>
    </row>
    <row r="271" spans="1:8" x14ac:dyDescent="0.25">
      <c r="A271" s="16"/>
      <c r="B271" s="13"/>
      <c r="C271" s="13"/>
      <c r="D271" s="13"/>
      <c r="E271" s="13"/>
      <c r="F271" s="13"/>
      <c r="H271" s="14"/>
    </row>
    <row r="272" spans="1:8" x14ac:dyDescent="0.25">
      <c r="A272" s="16"/>
      <c r="B272" s="13"/>
      <c r="C272" s="13"/>
      <c r="D272" s="13"/>
      <c r="E272" s="13"/>
      <c r="F272" s="13"/>
      <c r="H272" s="14"/>
    </row>
    <row r="273" spans="1:8" x14ac:dyDescent="0.25">
      <c r="A273" s="16"/>
      <c r="B273" s="13"/>
      <c r="C273" s="13"/>
      <c r="D273" s="13"/>
      <c r="E273" s="13"/>
      <c r="F273" s="13"/>
      <c r="H273" s="14"/>
    </row>
    <row r="274" spans="1:8" x14ac:dyDescent="0.25">
      <c r="A274" s="16"/>
      <c r="B274" s="13"/>
      <c r="C274" s="13"/>
      <c r="D274" s="13"/>
      <c r="E274" s="13"/>
      <c r="F274" s="13"/>
      <c r="H274" s="14"/>
    </row>
    <row r="275" spans="1:8" x14ac:dyDescent="0.25">
      <c r="A275" s="16"/>
      <c r="B275" s="13"/>
      <c r="C275" s="13"/>
      <c r="D275" s="13"/>
      <c r="E275" s="13"/>
      <c r="F275" s="13"/>
      <c r="H275" s="14"/>
    </row>
    <row r="276" spans="1:8" x14ac:dyDescent="0.25">
      <c r="A276" s="16"/>
      <c r="B276" s="13"/>
      <c r="C276" s="13"/>
      <c r="D276" s="13"/>
      <c r="E276" s="13"/>
      <c r="F276" s="13"/>
      <c r="H276" s="14"/>
    </row>
    <row r="277" spans="1:8" x14ac:dyDescent="0.25">
      <c r="A277" s="16"/>
      <c r="B277" s="13"/>
      <c r="C277" s="13"/>
      <c r="D277" s="13"/>
      <c r="E277" s="13"/>
      <c r="F277" s="13"/>
      <c r="H277" s="14"/>
    </row>
    <row r="278" spans="1:8" x14ac:dyDescent="0.25">
      <c r="A278" s="16"/>
      <c r="B278" s="13"/>
      <c r="C278" s="13"/>
      <c r="D278" s="13"/>
      <c r="E278" s="13"/>
      <c r="F278" s="13"/>
      <c r="H278" s="14"/>
    </row>
    <row r="279" spans="1:8" x14ac:dyDescent="0.25">
      <c r="A279" s="16"/>
      <c r="B279" s="13"/>
      <c r="C279" s="13"/>
      <c r="D279" s="13"/>
      <c r="E279" s="13"/>
      <c r="F279" s="13"/>
      <c r="H279" s="14"/>
    </row>
    <row r="280" spans="1:8" x14ac:dyDescent="0.25">
      <c r="A280" s="16"/>
      <c r="B280" s="13"/>
      <c r="C280" s="13"/>
      <c r="D280" s="13"/>
      <c r="E280" s="13"/>
      <c r="F280" s="13"/>
      <c r="H280" s="14"/>
    </row>
    <row r="281" spans="1:8" x14ac:dyDescent="0.25">
      <c r="A281" s="16"/>
      <c r="B281" s="13"/>
      <c r="C281" s="13"/>
      <c r="D281" s="13"/>
      <c r="E281" s="13"/>
      <c r="F281" s="13"/>
      <c r="H281" s="14"/>
    </row>
    <row r="282" spans="1:8" x14ac:dyDescent="0.25">
      <c r="A282" s="16"/>
      <c r="B282" s="13"/>
      <c r="C282" s="13"/>
      <c r="D282" s="13"/>
      <c r="E282" s="13"/>
      <c r="F282" s="13"/>
      <c r="H282" s="14"/>
    </row>
    <row r="283" spans="1:8" x14ac:dyDescent="0.25">
      <c r="A283" s="16"/>
      <c r="B283" s="13"/>
      <c r="C283" s="13"/>
      <c r="D283" s="13"/>
      <c r="E283" s="13"/>
      <c r="F283" s="13"/>
      <c r="H283" s="14"/>
    </row>
    <row r="284" spans="1:8" x14ac:dyDescent="0.25">
      <c r="A284" s="16"/>
      <c r="B284" s="13"/>
      <c r="C284" s="13"/>
      <c r="D284" s="13"/>
      <c r="E284" s="13"/>
      <c r="F284" s="13"/>
      <c r="H284" s="14"/>
    </row>
    <row r="285" spans="1:8" x14ac:dyDescent="0.25">
      <c r="A285" s="16"/>
      <c r="B285" s="13"/>
      <c r="C285" s="13"/>
      <c r="D285" s="13"/>
      <c r="E285" s="13"/>
      <c r="F285" s="13"/>
      <c r="H285" s="14"/>
    </row>
    <row r="286" spans="1:8" x14ac:dyDescent="0.25">
      <c r="A286" s="16"/>
      <c r="B286" s="13"/>
      <c r="C286" s="13"/>
      <c r="D286" s="13"/>
      <c r="E286" s="13"/>
      <c r="F286" s="13"/>
      <c r="H286" s="14"/>
    </row>
    <row r="287" spans="1:8" x14ac:dyDescent="0.25">
      <c r="A287" s="16"/>
      <c r="B287" s="13"/>
      <c r="C287" s="13"/>
      <c r="D287" s="13"/>
      <c r="E287" s="13"/>
      <c r="F287" s="13"/>
      <c r="H287" s="14"/>
    </row>
    <row r="288" spans="1:8" x14ac:dyDescent="0.25">
      <c r="A288" s="16"/>
      <c r="B288" s="13"/>
      <c r="C288" s="13"/>
      <c r="D288" s="13"/>
      <c r="E288" s="13"/>
      <c r="F288" s="13"/>
      <c r="H288" s="14"/>
    </row>
    <row r="289" spans="1:8" x14ac:dyDescent="0.25">
      <c r="A289" s="16"/>
      <c r="B289" s="13"/>
      <c r="C289" s="13"/>
      <c r="D289" s="13"/>
      <c r="E289" s="13"/>
      <c r="F289" s="13"/>
      <c r="H289" s="14"/>
    </row>
    <row r="290" spans="1:8" x14ac:dyDescent="0.25">
      <c r="A290" s="16"/>
      <c r="B290" s="13"/>
      <c r="C290" s="13"/>
      <c r="D290" s="13"/>
      <c r="E290" s="13"/>
      <c r="F290" s="13"/>
      <c r="H290" s="14"/>
    </row>
    <row r="291" spans="1:8" x14ac:dyDescent="0.25">
      <c r="A291" s="16"/>
      <c r="B291" s="13"/>
      <c r="C291" s="13"/>
      <c r="D291" s="13"/>
      <c r="E291" s="13"/>
      <c r="F291" s="13"/>
      <c r="H291" s="14"/>
    </row>
    <row r="292" spans="1:8" x14ac:dyDescent="0.25">
      <c r="A292" s="16"/>
      <c r="B292" s="13"/>
      <c r="C292" s="13"/>
      <c r="D292" s="13"/>
      <c r="E292" s="13"/>
      <c r="F292" s="13"/>
      <c r="H292" s="14"/>
    </row>
    <row r="293" spans="1:8" x14ac:dyDescent="0.25">
      <c r="A293" s="16"/>
      <c r="B293" s="13"/>
      <c r="C293" s="13"/>
      <c r="D293" s="13"/>
      <c r="E293" s="13"/>
      <c r="F293" s="13"/>
      <c r="H293" s="14"/>
    </row>
    <row r="294" spans="1:8" x14ac:dyDescent="0.25">
      <c r="A294" s="16"/>
      <c r="B294" s="13"/>
      <c r="C294" s="13"/>
      <c r="D294" s="13"/>
      <c r="E294" s="13"/>
      <c r="F294" s="13"/>
      <c r="H294" s="14"/>
    </row>
    <row r="295" spans="1:8" x14ac:dyDescent="0.25">
      <c r="A295" s="16"/>
      <c r="B295" s="13"/>
      <c r="C295" s="13"/>
      <c r="D295" s="13"/>
      <c r="E295" s="13"/>
      <c r="F295" s="13"/>
      <c r="H295" s="14"/>
    </row>
    <row r="296" spans="1:8" x14ac:dyDescent="0.25">
      <c r="A296" s="16"/>
      <c r="B296" s="13"/>
      <c r="C296" s="13"/>
      <c r="D296" s="13"/>
      <c r="E296" s="13"/>
      <c r="F296" s="13"/>
      <c r="H296" s="14"/>
    </row>
    <row r="297" spans="1:8" x14ac:dyDescent="0.25">
      <c r="A297" s="16"/>
      <c r="B297" s="13"/>
      <c r="C297" s="13"/>
      <c r="D297" s="13"/>
      <c r="E297" s="13"/>
      <c r="F297" s="13"/>
      <c r="H297" s="14"/>
    </row>
    <row r="298" spans="1:8" x14ac:dyDescent="0.25">
      <c r="A298" s="16"/>
      <c r="B298" s="13"/>
      <c r="C298" s="13"/>
      <c r="D298" s="13"/>
      <c r="E298" s="13"/>
      <c r="F298" s="13"/>
      <c r="H298" s="14"/>
    </row>
    <row r="299" spans="1:8" x14ac:dyDescent="0.25">
      <c r="A299" s="16"/>
      <c r="B299" s="13"/>
      <c r="C299" s="13"/>
      <c r="D299" s="13"/>
      <c r="E299" s="13"/>
      <c r="F299" s="13"/>
      <c r="H299" s="14"/>
    </row>
    <row r="300" spans="1:8" x14ac:dyDescent="0.25">
      <c r="A300" s="16"/>
      <c r="B300" s="13"/>
      <c r="C300" s="13"/>
      <c r="D300" s="13"/>
      <c r="E300" s="13"/>
      <c r="F300" s="13"/>
      <c r="H300" s="14"/>
    </row>
    <row r="301" spans="1:8" x14ac:dyDescent="0.25">
      <c r="A301" s="16"/>
      <c r="B301" s="13"/>
      <c r="C301" s="13"/>
      <c r="D301" s="13"/>
      <c r="E301" s="13"/>
      <c r="F301" s="13"/>
      <c r="H301" s="14"/>
    </row>
    <row r="302" spans="1:8" x14ac:dyDescent="0.25">
      <c r="A302" s="16"/>
      <c r="B302" s="13"/>
      <c r="C302" s="13"/>
      <c r="D302" s="13"/>
      <c r="E302" s="13"/>
      <c r="F302" s="13"/>
      <c r="H302" s="14"/>
    </row>
    <row r="303" spans="1:8" x14ac:dyDescent="0.25">
      <c r="A303" s="16"/>
      <c r="B303" s="13"/>
      <c r="C303" s="13"/>
      <c r="D303" s="13"/>
      <c r="E303" s="13"/>
      <c r="F303" s="13"/>
      <c r="H303" s="14"/>
    </row>
    <row r="304" spans="1:8" x14ac:dyDescent="0.25">
      <c r="A304" s="16"/>
      <c r="B304" s="13"/>
      <c r="C304" s="13"/>
      <c r="D304" s="13"/>
      <c r="E304" s="13"/>
      <c r="F304" s="13"/>
      <c r="H304" s="14"/>
    </row>
    <row r="305" spans="1:8" x14ac:dyDescent="0.25">
      <c r="A305" s="16"/>
      <c r="B305" s="13"/>
      <c r="C305" s="13"/>
      <c r="D305" s="13"/>
      <c r="E305" s="13"/>
      <c r="F305" s="13"/>
      <c r="H305" s="14"/>
    </row>
    <row r="306" spans="1:8" x14ac:dyDescent="0.25">
      <c r="A306" s="16"/>
      <c r="B306" s="13"/>
      <c r="C306" s="13"/>
      <c r="D306" s="13"/>
      <c r="E306" s="13"/>
      <c r="F306" s="13"/>
      <c r="H306" s="14"/>
    </row>
    <row r="307" spans="1:8" x14ac:dyDescent="0.25">
      <c r="A307" s="16"/>
      <c r="B307" s="13"/>
      <c r="C307" s="13"/>
      <c r="D307" s="13"/>
      <c r="E307" s="13"/>
      <c r="F307" s="13"/>
      <c r="H307" s="14"/>
    </row>
    <row r="308" spans="1:8" x14ac:dyDescent="0.25">
      <c r="A308" s="16"/>
      <c r="B308" s="13"/>
      <c r="C308" s="13"/>
      <c r="D308" s="13"/>
      <c r="E308" s="13"/>
      <c r="F308" s="13"/>
      <c r="H308" s="14"/>
    </row>
    <row r="309" spans="1:8" x14ac:dyDescent="0.25">
      <c r="A309" s="16"/>
      <c r="B309" s="13"/>
      <c r="C309" s="13"/>
      <c r="D309" s="13"/>
      <c r="E309" s="13"/>
      <c r="F309" s="13"/>
      <c r="H309" s="14"/>
    </row>
    <row r="310" spans="1:8" x14ac:dyDescent="0.25">
      <c r="A310" s="16"/>
      <c r="B310" s="13"/>
      <c r="C310" s="13"/>
      <c r="D310" s="13"/>
      <c r="E310" s="13"/>
      <c r="F310" s="13"/>
      <c r="H310" s="14"/>
    </row>
    <row r="311" spans="1:8" x14ac:dyDescent="0.25">
      <c r="A311" s="16"/>
      <c r="B311" s="13"/>
      <c r="C311" s="13"/>
      <c r="D311" s="13"/>
      <c r="E311" s="13"/>
      <c r="F311" s="13"/>
      <c r="H311" s="14"/>
    </row>
    <row r="312" spans="1:8" x14ac:dyDescent="0.25">
      <c r="A312" s="16"/>
      <c r="B312" s="13"/>
      <c r="C312" s="13"/>
      <c r="D312" s="13"/>
      <c r="E312" s="13"/>
      <c r="F312" s="13"/>
      <c r="H312" s="14"/>
    </row>
    <row r="313" spans="1:8" x14ac:dyDescent="0.25">
      <c r="A313" s="16"/>
      <c r="B313" s="13"/>
      <c r="C313" s="13"/>
      <c r="D313" s="13"/>
      <c r="E313" s="13"/>
      <c r="F313" s="13"/>
      <c r="H313" s="14"/>
    </row>
    <row r="314" spans="1:8" x14ac:dyDescent="0.25">
      <c r="A314" s="16"/>
      <c r="B314" s="13"/>
      <c r="C314" s="13"/>
      <c r="D314" s="13"/>
      <c r="E314" s="13"/>
      <c r="F314" s="13"/>
      <c r="H314" s="14"/>
    </row>
    <row r="315" spans="1:8" x14ac:dyDescent="0.25">
      <c r="A315" s="16"/>
      <c r="B315" s="13"/>
      <c r="C315" s="13"/>
      <c r="D315" s="13"/>
      <c r="E315" s="13"/>
      <c r="F315" s="13"/>
      <c r="H315" s="14"/>
    </row>
    <row r="316" spans="1:8" x14ac:dyDescent="0.25">
      <c r="A316" s="16"/>
      <c r="B316" s="13"/>
      <c r="C316" s="13"/>
      <c r="D316" s="13"/>
      <c r="E316" s="13"/>
      <c r="F316" s="13"/>
      <c r="H316" s="14"/>
    </row>
    <row r="317" spans="1:8" x14ac:dyDescent="0.25">
      <c r="A317" s="16"/>
      <c r="B317" s="13"/>
      <c r="C317" s="13"/>
      <c r="D317" s="13"/>
      <c r="E317" s="13"/>
      <c r="F317" s="13"/>
      <c r="H317" s="14"/>
    </row>
    <row r="318" spans="1:8" x14ac:dyDescent="0.25">
      <c r="A318" s="16"/>
      <c r="B318" s="13"/>
      <c r="C318" s="13"/>
      <c r="D318" s="13"/>
      <c r="E318" s="13"/>
      <c r="F318" s="13"/>
      <c r="H318" s="14"/>
    </row>
    <row r="319" spans="1:8" x14ac:dyDescent="0.25">
      <c r="A319" s="16"/>
      <c r="B319" s="13"/>
      <c r="C319" s="13"/>
      <c r="D319" s="13"/>
      <c r="E319" s="13"/>
      <c r="F319" s="13"/>
      <c r="H319" s="14"/>
    </row>
    <row r="320" spans="1:8" x14ac:dyDescent="0.25">
      <c r="A320" s="16"/>
      <c r="B320" s="13"/>
      <c r="C320" s="13"/>
      <c r="D320" s="13"/>
      <c r="E320" s="13"/>
      <c r="F320" s="13"/>
      <c r="H320" s="14"/>
    </row>
    <row r="321" spans="1:8" x14ac:dyDescent="0.25">
      <c r="A321" s="16"/>
      <c r="B321" s="13"/>
      <c r="C321" s="13"/>
      <c r="D321" s="13"/>
      <c r="E321" s="13"/>
      <c r="F321" s="13"/>
      <c r="H321" s="14"/>
    </row>
    <row r="322" spans="1:8" x14ac:dyDescent="0.25">
      <c r="A322" s="16"/>
      <c r="B322" s="13"/>
      <c r="C322" s="13"/>
      <c r="D322" s="13"/>
      <c r="E322" s="13"/>
      <c r="F322" s="13"/>
      <c r="H322" s="14"/>
    </row>
    <row r="323" spans="1:8" x14ac:dyDescent="0.25">
      <c r="A323" s="16"/>
      <c r="B323" s="13"/>
      <c r="C323" s="13"/>
      <c r="D323" s="13"/>
      <c r="E323" s="13"/>
      <c r="F323" s="13"/>
      <c r="H323" s="14"/>
    </row>
    <row r="324" spans="1:8" x14ac:dyDescent="0.25">
      <c r="A324" s="16"/>
      <c r="B324" s="13"/>
      <c r="C324" s="13"/>
      <c r="D324" s="13"/>
      <c r="E324" s="13"/>
      <c r="F324" s="13"/>
      <c r="H324" s="14"/>
    </row>
    <row r="325" spans="1:8" x14ac:dyDescent="0.25">
      <c r="A325" s="16"/>
      <c r="B325" s="13"/>
      <c r="C325" s="13"/>
      <c r="D325" s="13"/>
      <c r="E325" s="13"/>
      <c r="F325" s="13"/>
      <c r="H325" s="14"/>
    </row>
    <row r="326" spans="1:8" x14ac:dyDescent="0.25">
      <c r="A326" s="16"/>
      <c r="B326" s="13"/>
      <c r="C326" s="13"/>
      <c r="D326" s="13"/>
      <c r="E326" s="13"/>
      <c r="F326" s="13"/>
      <c r="H326" s="14"/>
    </row>
    <row r="327" spans="1:8" x14ac:dyDescent="0.25">
      <c r="A327" s="16"/>
      <c r="B327" s="13"/>
      <c r="C327" s="13"/>
      <c r="D327" s="13"/>
      <c r="E327" s="13"/>
      <c r="F327" s="13"/>
      <c r="H327" s="14"/>
    </row>
    <row r="328" spans="1:8" x14ac:dyDescent="0.25">
      <c r="A328" s="16"/>
      <c r="B328" s="13"/>
      <c r="C328" s="13"/>
      <c r="D328" s="13"/>
      <c r="E328" s="13"/>
      <c r="F328" s="13"/>
      <c r="H328" s="14"/>
    </row>
    <row r="329" spans="1:8" x14ac:dyDescent="0.25">
      <c r="A329" s="16"/>
      <c r="B329" s="13"/>
      <c r="C329" s="13"/>
      <c r="D329" s="13"/>
      <c r="E329" s="13"/>
      <c r="F329" s="13"/>
      <c r="H329" s="14"/>
    </row>
    <row r="330" spans="1:8" x14ac:dyDescent="0.25">
      <c r="A330" s="16"/>
      <c r="B330" s="13"/>
      <c r="C330" s="13"/>
      <c r="D330" s="13"/>
      <c r="E330" s="13"/>
      <c r="F330" s="13"/>
      <c r="H330" s="14"/>
    </row>
    <row r="331" spans="1:8" x14ac:dyDescent="0.25">
      <c r="A331" s="16"/>
      <c r="B331" s="13"/>
      <c r="C331" s="13"/>
      <c r="D331" s="13"/>
      <c r="E331" s="13"/>
      <c r="F331" s="13"/>
      <c r="H331" s="14"/>
    </row>
    <row r="332" spans="1:8" x14ac:dyDescent="0.25">
      <c r="A332" s="16"/>
      <c r="B332" s="13"/>
      <c r="C332" s="13"/>
      <c r="D332" s="13"/>
      <c r="E332" s="13"/>
      <c r="F332" s="13"/>
      <c r="H332" s="14"/>
    </row>
    <row r="333" spans="1:8" x14ac:dyDescent="0.25">
      <c r="A333" s="16"/>
      <c r="B333" s="13"/>
      <c r="C333" s="13"/>
      <c r="D333" s="13"/>
      <c r="E333" s="13"/>
      <c r="F333" s="13"/>
      <c r="H333" s="14"/>
    </row>
    <row r="334" spans="1:8" x14ac:dyDescent="0.25">
      <c r="A334" s="16"/>
      <c r="B334" s="13"/>
      <c r="C334" s="13"/>
      <c r="D334" s="13"/>
      <c r="E334" s="13"/>
      <c r="F334" s="13"/>
      <c r="H334" s="14"/>
    </row>
    <row r="335" spans="1:8" x14ac:dyDescent="0.25">
      <c r="A335" s="16"/>
      <c r="B335" s="13"/>
      <c r="C335" s="13"/>
      <c r="D335" s="13"/>
      <c r="E335" s="13"/>
      <c r="F335" s="13"/>
      <c r="H335" s="14"/>
    </row>
    <row r="336" spans="1:8" x14ac:dyDescent="0.25">
      <c r="A336" s="16"/>
      <c r="B336" s="13"/>
      <c r="C336" s="13"/>
      <c r="D336" s="13"/>
      <c r="E336" s="13"/>
      <c r="F336" s="13"/>
      <c r="H336" s="14"/>
    </row>
    <row r="337" spans="1:8" x14ac:dyDescent="0.25">
      <c r="A337" s="16"/>
      <c r="B337" s="13"/>
      <c r="C337" s="13"/>
      <c r="D337" s="13"/>
      <c r="E337" s="13"/>
      <c r="F337" s="13"/>
      <c r="H337" s="14"/>
    </row>
    <row r="338" spans="1:8" x14ac:dyDescent="0.25">
      <c r="A338" s="16"/>
      <c r="B338" s="13"/>
      <c r="C338" s="13"/>
      <c r="D338" s="13"/>
      <c r="E338" s="13"/>
      <c r="F338" s="13"/>
      <c r="H338" s="14"/>
    </row>
    <row r="339" spans="1:8" x14ac:dyDescent="0.25">
      <c r="A339" s="16"/>
      <c r="B339" s="13"/>
      <c r="C339" s="13"/>
      <c r="D339" s="13"/>
      <c r="E339" s="13"/>
      <c r="F339" s="13"/>
      <c r="H339" s="14"/>
    </row>
    <row r="340" spans="1:8" x14ac:dyDescent="0.25">
      <c r="A340" s="16"/>
      <c r="B340" s="13"/>
      <c r="C340" s="13"/>
      <c r="D340" s="13"/>
      <c r="E340" s="13"/>
      <c r="F340" s="13"/>
      <c r="H340" s="14"/>
    </row>
    <row r="341" spans="1:8" x14ac:dyDescent="0.25">
      <c r="A341" s="16"/>
      <c r="B341" s="13"/>
      <c r="C341" s="13"/>
      <c r="D341" s="13"/>
      <c r="E341" s="13"/>
      <c r="F341" s="13"/>
      <c r="H341" s="14"/>
    </row>
    <row r="342" spans="1:8" x14ac:dyDescent="0.25">
      <c r="A342" s="16"/>
      <c r="B342" s="13"/>
      <c r="C342" s="13"/>
      <c r="D342" s="13"/>
      <c r="E342" s="13"/>
      <c r="F342" s="13"/>
      <c r="H342" s="14"/>
    </row>
    <row r="343" spans="1:8" x14ac:dyDescent="0.25">
      <c r="A343" s="16"/>
      <c r="B343" s="13"/>
      <c r="C343" s="13"/>
      <c r="D343" s="13"/>
      <c r="E343" s="13"/>
      <c r="F343" s="13"/>
      <c r="H343" s="14"/>
    </row>
    <row r="344" spans="1:8" x14ac:dyDescent="0.25">
      <c r="A344" s="16"/>
      <c r="B344" s="13"/>
      <c r="C344" s="13"/>
      <c r="D344" s="13"/>
      <c r="E344" s="13"/>
      <c r="F344" s="13"/>
      <c r="H344" s="14"/>
    </row>
    <row r="345" spans="1:8" x14ac:dyDescent="0.25">
      <c r="A345" s="16"/>
      <c r="B345" s="13"/>
      <c r="C345" s="13"/>
      <c r="D345" s="13"/>
      <c r="E345" s="13"/>
      <c r="F345" s="13"/>
      <c r="H345" s="14"/>
    </row>
    <row r="346" spans="1:8" x14ac:dyDescent="0.25">
      <c r="A346" s="16"/>
      <c r="B346" s="13"/>
      <c r="C346" s="13"/>
      <c r="D346" s="13"/>
      <c r="E346" s="13"/>
      <c r="F346" s="13"/>
      <c r="H346" s="14"/>
    </row>
    <row r="347" spans="1:8" x14ac:dyDescent="0.25">
      <c r="A347" s="16"/>
      <c r="B347" s="13"/>
      <c r="C347" s="13"/>
      <c r="D347" s="13"/>
      <c r="E347" s="13"/>
      <c r="F347" s="13"/>
      <c r="H347" s="14"/>
    </row>
    <row r="348" spans="1:8" x14ac:dyDescent="0.25">
      <c r="A348" s="16"/>
      <c r="B348" s="13"/>
      <c r="C348" s="13"/>
      <c r="D348" s="13"/>
      <c r="E348" s="13"/>
      <c r="F348" s="13"/>
      <c r="H348" s="14"/>
    </row>
    <row r="349" spans="1:8" x14ac:dyDescent="0.25">
      <c r="A349" s="16"/>
      <c r="B349" s="13"/>
      <c r="C349" s="13"/>
      <c r="D349" s="13"/>
      <c r="E349" s="13"/>
      <c r="F349" s="13"/>
      <c r="H349" s="14"/>
    </row>
    <row r="350" spans="1:8" x14ac:dyDescent="0.25">
      <c r="A350" s="16"/>
      <c r="B350" s="13"/>
      <c r="C350" s="13"/>
      <c r="D350" s="13"/>
      <c r="E350" s="13"/>
      <c r="F350" s="13"/>
      <c r="H350" s="14"/>
    </row>
    <row r="351" spans="1:8" x14ac:dyDescent="0.25">
      <c r="A351" s="16"/>
      <c r="B351" s="13"/>
      <c r="C351" s="13"/>
      <c r="D351" s="13"/>
      <c r="E351" s="13"/>
      <c r="F351" s="13"/>
      <c r="H351" s="14"/>
    </row>
    <row r="352" spans="1:8" x14ac:dyDescent="0.25">
      <c r="A352" s="16"/>
      <c r="B352" s="13"/>
      <c r="C352" s="13"/>
      <c r="D352" s="13"/>
      <c r="E352" s="13"/>
      <c r="F352" s="13"/>
      <c r="H352" s="14"/>
    </row>
    <row r="353" spans="1:8" x14ac:dyDescent="0.25">
      <c r="A353" s="16"/>
      <c r="B353" s="13"/>
      <c r="C353" s="13"/>
      <c r="D353" s="13"/>
      <c r="E353" s="13"/>
      <c r="F353" s="13"/>
      <c r="H353" s="14"/>
    </row>
    <row r="354" spans="1:8" x14ac:dyDescent="0.25">
      <c r="A354" s="16"/>
      <c r="B354" s="13"/>
      <c r="C354" s="13"/>
      <c r="D354" s="13"/>
      <c r="E354" s="13"/>
      <c r="F354" s="13"/>
      <c r="H354" s="14"/>
    </row>
    <row r="355" spans="1:8" x14ac:dyDescent="0.25">
      <c r="A355" s="16"/>
      <c r="B355" s="13"/>
      <c r="C355" s="13"/>
      <c r="D355" s="13"/>
      <c r="E355" s="13"/>
      <c r="F355" s="13"/>
      <c r="H355" s="14"/>
    </row>
    <row r="356" spans="1:8" x14ac:dyDescent="0.25">
      <c r="A356" s="16"/>
      <c r="B356" s="13"/>
      <c r="C356" s="13"/>
      <c r="D356" s="13"/>
      <c r="E356" s="13"/>
      <c r="F356" s="13"/>
      <c r="H356" s="14"/>
    </row>
    <row r="357" spans="1:8" x14ac:dyDescent="0.25">
      <c r="A357" s="16"/>
      <c r="B357" s="13"/>
      <c r="C357" s="13"/>
      <c r="D357" s="13"/>
      <c r="E357" s="13"/>
      <c r="F357" s="13"/>
      <c r="H357" s="14"/>
    </row>
    <row r="358" spans="1:8" x14ac:dyDescent="0.25">
      <c r="A358" s="16"/>
      <c r="B358" s="13"/>
      <c r="C358" s="13"/>
      <c r="D358" s="13"/>
      <c r="E358" s="13"/>
      <c r="F358" s="13"/>
      <c r="H358" s="14"/>
    </row>
    <row r="359" spans="1:8" x14ac:dyDescent="0.25">
      <c r="A359" s="16"/>
      <c r="B359" s="13"/>
      <c r="C359" s="13"/>
      <c r="D359" s="13"/>
      <c r="E359" s="13"/>
      <c r="F359" s="13"/>
      <c r="H359" s="14"/>
    </row>
    <row r="360" spans="1:8" x14ac:dyDescent="0.25">
      <c r="A360" s="16"/>
      <c r="B360" s="13"/>
      <c r="C360" s="13"/>
      <c r="D360" s="13"/>
      <c r="E360" s="13"/>
      <c r="F360" s="13"/>
      <c r="H360" s="14"/>
    </row>
    <row r="361" spans="1:8" x14ac:dyDescent="0.25">
      <c r="A361" s="16"/>
      <c r="B361" s="13"/>
      <c r="C361" s="13"/>
      <c r="D361" s="13"/>
      <c r="E361" s="13"/>
      <c r="F361" s="13"/>
      <c r="H361" s="14"/>
    </row>
    <row r="362" spans="1:8" x14ac:dyDescent="0.25">
      <c r="A362" s="16"/>
      <c r="B362" s="13"/>
      <c r="C362" s="13"/>
      <c r="D362" s="13"/>
      <c r="E362" s="13"/>
      <c r="F362" s="13"/>
      <c r="H362" s="14"/>
    </row>
    <row r="363" spans="1:8" x14ac:dyDescent="0.25">
      <c r="A363" s="16"/>
      <c r="B363" s="13"/>
      <c r="C363" s="13"/>
      <c r="D363" s="13"/>
      <c r="E363" s="13"/>
      <c r="F363" s="13"/>
      <c r="H363" s="14"/>
    </row>
    <row r="364" spans="1:8" x14ac:dyDescent="0.25">
      <c r="A364" s="16"/>
      <c r="B364" s="13"/>
      <c r="C364" s="13"/>
      <c r="D364" s="13"/>
      <c r="E364" s="13"/>
      <c r="F364" s="13"/>
      <c r="H364" s="14"/>
    </row>
    <row r="365" spans="1:8" x14ac:dyDescent="0.25">
      <c r="A365" s="16"/>
      <c r="B365" s="13"/>
      <c r="C365" s="13"/>
      <c r="D365" s="13"/>
      <c r="E365" s="13"/>
      <c r="F365" s="13"/>
      <c r="H365" s="14"/>
    </row>
    <row r="366" spans="1:8" x14ac:dyDescent="0.25">
      <c r="A366" s="16"/>
      <c r="B366" s="13"/>
      <c r="C366" s="13"/>
      <c r="D366" s="13"/>
      <c r="E366" s="13"/>
      <c r="F366" s="13"/>
      <c r="H366" s="14"/>
    </row>
    <row r="367" spans="1:8" x14ac:dyDescent="0.25">
      <c r="A367" s="16"/>
      <c r="B367" s="13"/>
      <c r="C367" s="13"/>
      <c r="D367" s="13"/>
      <c r="E367" s="13"/>
      <c r="F367" s="13"/>
      <c r="H367" s="14"/>
    </row>
    <row r="368" spans="1:8" x14ac:dyDescent="0.25">
      <c r="A368" s="16"/>
      <c r="B368" s="13"/>
      <c r="C368" s="13"/>
      <c r="D368" s="13"/>
      <c r="E368" s="13"/>
      <c r="F368" s="13"/>
      <c r="H368" s="14"/>
    </row>
    <row r="369" spans="1:8" x14ac:dyDescent="0.25">
      <c r="A369" s="16"/>
      <c r="B369" s="13"/>
      <c r="C369" s="13"/>
      <c r="D369" s="13"/>
      <c r="E369" s="13"/>
      <c r="F369" s="13"/>
      <c r="H369" s="14"/>
    </row>
    <row r="370" spans="1:8" x14ac:dyDescent="0.25">
      <c r="A370" s="16"/>
      <c r="B370" s="13"/>
      <c r="C370" s="13"/>
      <c r="D370" s="13"/>
      <c r="E370" s="13"/>
      <c r="F370" s="13"/>
      <c r="H370" s="14"/>
    </row>
    <row r="371" spans="1:8" x14ac:dyDescent="0.25">
      <c r="A371" s="16"/>
      <c r="B371" s="13"/>
      <c r="C371" s="13"/>
      <c r="D371" s="13"/>
      <c r="E371" s="13"/>
      <c r="F371" s="13"/>
      <c r="H371" s="14"/>
    </row>
    <row r="372" spans="1:8" x14ac:dyDescent="0.25">
      <c r="A372" s="16"/>
      <c r="B372" s="13"/>
      <c r="C372" s="13"/>
      <c r="D372" s="13"/>
      <c r="E372" s="13"/>
      <c r="F372" s="13"/>
      <c r="H372" s="14"/>
    </row>
    <row r="373" spans="1:8" x14ac:dyDescent="0.25">
      <c r="A373" s="16"/>
      <c r="B373" s="13"/>
      <c r="C373" s="13"/>
      <c r="D373" s="13"/>
      <c r="E373" s="13"/>
      <c r="F373" s="13"/>
      <c r="H373" s="14"/>
    </row>
    <row r="374" spans="1:8" x14ac:dyDescent="0.25">
      <c r="A374" s="16"/>
      <c r="B374" s="13"/>
      <c r="C374" s="13"/>
      <c r="D374" s="13"/>
      <c r="E374" s="13"/>
      <c r="F374" s="13"/>
      <c r="H374" s="14"/>
    </row>
    <row r="375" spans="1:8" x14ac:dyDescent="0.25">
      <c r="A375" s="16"/>
      <c r="B375" s="13"/>
      <c r="C375" s="13"/>
      <c r="D375" s="13"/>
      <c r="E375" s="13"/>
      <c r="F375" s="13"/>
      <c r="H375" s="14"/>
    </row>
    <row r="376" spans="1:8" x14ac:dyDescent="0.25">
      <c r="A376" s="16"/>
      <c r="B376" s="13"/>
      <c r="C376" s="13"/>
      <c r="D376" s="13"/>
      <c r="E376" s="13"/>
      <c r="F376" s="13"/>
      <c r="H376" s="14"/>
    </row>
    <row r="377" spans="1:8" x14ac:dyDescent="0.25">
      <c r="A377" s="16"/>
      <c r="B377" s="13"/>
      <c r="C377" s="13"/>
      <c r="D377" s="13"/>
      <c r="E377" s="13"/>
      <c r="F377" s="13"/>
      <c r="H377" s="14"/>
    </row>
    <row r="378" spans="1:8" x14ac:dyDescent="0.25">
      <c r="A378" s="16"/>
      <c r="B378" s="13"/>
      <c r="C378" s="13"/>
      <c r="D378" s="13"/>
      <c r="E378" s="13"/>
      <c r="F378" s="13"/>
      <c r="H378" s="14"/>
    </row>
    <row r="379" spans="1:8" x14ac:dyDescent="0.25">
      <c r="A379" s="16"/>
      <c r="B379" s="13"/>
      <c r="C379" s="13"/>
      <c r="D379" s="13"/>
      <c r="E379" s="13"/>
      <c r="F379" s="13"/>
      <c r="H379" s="14"/>
    </row>
    <row r="380" spans="1:8" x14ac:dyDescent="0.25">
      <c r="A380" s="16"/>
      <c r="B380" s="13"/>
      <c r="C380" s="13"/>
      <c r="D380" s="13"/>
      <c r="E380" s="13"/>
      <c r="F380" s="13"/>
      <c r="H380" s="14"/>
    </row>
    <row r="381" spans="1:8" x14ac:dyDescent="0.25">
      <c r="A381" s="16"/>
      <c r="B381" s="13"/>
      <c r="C381" s="13"/>
      <c r="D381" s="13"/>
      <c r="E381" s="13"/>
      <c r="F381" s="13"/>
      <c r="H381" s="14"/>
    </row>
    <row r="382" spans="1:8" x14ac:dyDescent="0.25">
      <c r="A382" s="16"/>
      <c r="B382" s="13"/>
      <c r="C382" s="13"/>
      <c r="D382" s="13"/>
      <c r="E382" s="13"/>
      <c r="F382" s="13"/>
      <c r="H382" s="14"/>
    </row>
    <row r="383" spans="1:8" x14ac:dyDescent="0.25">
      <c r="A383" s="16"/>
      <c r="B383" s="13"/>
      <c r="C383" s="17"/>
      <c r="D383" s="17"/>
      <c r="E383" s="17"/>
      <c r="F383" s="13"/>
      <c r="H383" s="14"/>
    </row>
    <row r="384" spans="1:8" x14ac:dyDescent="0.25">
      <c r="A384" s="16"/>
      <c r="B384" s="13"/>
      <c r="C384" s="17"/>
      <c r="D384" s="17"/>
      <c r="E384" s="17"/>
      <c r="F384" s="13"/>
      <c r="H384" s="14"/>
    </row>
    <row r="385" spans="1:8" x14ac:dyDescent="0.25">
      <c r="A385" s="16"/>
      <c r="B385" s="18"/>
      <c r="C385" s="18"/>
      <c r="D385" s="17"/>
      <c r="E385" s="17"/>
      <c r="F385" s="13"/>
      <c r="H385" s="14"/>
    </row>
    <row r="386" spans="1:8" x14ac:dyDescent="0.25">
      <c r="A386" s="16"/>
      <c r="B386" s="13"/>
      <c r="C386" s="17"/>
      <c r="D386" s="17"/>
      <c r="E386" s="17"/>
      <c r="F386" s="13"/>
      <c r="H386" s="14"/>
    </row>
    <row r="387" spans="1:8" x14ac:dyDescent="0.25">
      <c r="A387" s="16"/>
      <c r="B387" s="13"/>
      <c r="C387" s="17"/>
      <c r="D387" s="17"/>
      <c r="E387" s="17"/>
      <c r="F387" s="13"/>
      <c r="H387" s="14"/>
    </row>
    <row r="388" spans="1:8" x14ac:dyDescent="0.25">
      <c r="A388" s="16"/>
      <c r="B388" s="13"/>
      <c r="C388" s="17"/>
      <c r="D388" s="17"/>
      <c r="E388" s="17"/>
      <c r="F388" s="13"/>
      <c r="H388" s="14"/>
    </row>
    <row r="389" spans="1:8" x14ac:dyDescent="0.25">
      <c r="A389" s="16"/>
      <c r="B389" s="13"/>
      <c r="C389" s="17"/>
      <c r="D389" s="17"/>
      <c r="E389" s="17"/>
      <c r="F389" s="13"/>
      <c r="H389" s="14"/>
    </row>
    <row r="390" spans="1:8" x14ac:dyDescent="0.25">
      <c r="A390" s="16"/>
      <c r="B390" s="13"/>
      <c r="C390" s="17"/>
      <c r="D390" s="17"/>
      <c r="E390" s="17"/>
      <c r="F390" s="13"/>
      <c r="H390" s="14"/>
    </row>
    <row r="391" spans="1:8" x14ac:dyDescent="0.25">
      <c r="A391" s="16"/>
      <c r="B391" s="13"/>
      <c r="C391" s="17"/>
      <c r="D391" s="17"/>
      <c r="E391" s="17"/>
      <c r="F391" s="13"/>
      <c r="H391" s="14"/>
    </row>
    <row r="392" spans="1:8" x14ac:dyDescent="0.25">
      <c r="A392" s="16"/>
      <c r="B392" s="13"/>
      <c r="C392" s="17"/>
      <c r="D392" s="17"/>
      <c r="E392" s="17"/>
      <c r="F392" s="13"/>
      <c r="H392" s="14"/>
    </row>
    <row r="393" spans="1:8" x14ac:dyDescent="0.25">
      <c r="A393" s="16"/>
      <c r="B393" s="13"/>
      <c r="C393" s="17"/>
      <c r="D393" s="17"/>
      <c r="E393" s="17"/>
      <c r="F393" s="13"/>
      <c r="H393" s="14"/>
    </row>
    <row r="394" spans="1:8" x14ac:dyDescent="0.25">
      <c r="A394" s="16"/>
      <c r="B394" s="13"/>
      <c r="C394" s="17"/>
      <c r="D394" s="17"/>
      <c r="E394" s="17"/>
      <c r="F394" s="13"/>
      <c r="H394" s="14"/>
    </row>
    <row r="395" spans="1:8" x14ac:dyDescent="0.25">
      <c r="A395" s="16"/>
      <c r="B395" s="13"/>
      <c r="C395" s="17"/>
      <c r="D395" s="17"/>
      <c r="E395" s="17"/>
      <c r="F395" s="13"/>
      <c r="H395" s="14"/>
    </row>
    <row r="396" spans="1:8" x14ac:dyDescent="0.25">
      <c r="A396" s="16"/>
      <c r="B396" s="13"/>
      <c r="C396" s="17"/>
      <c r="D396" s="17"/>
      <c r="E396" s="17"/>
      <c r="F396" s="13"/>
      <c r="H396" s="14"/>
    </row>
    <row r="397" spans="1:8" x14ac:dyDescent="0.25">
      <c r="A397" s="16"/>
      <c r="B397" s="13"/>
      <c r="C397" s="17"/>
      <c r="D397" s="17"/>
      <c r="E397" s="17"/>
      <c r="F397" s="13"/>
      <c r="H397" s="14"/>
    </row>
    <row r="398" spans="1:8" x14ac:dyDescent="0.25">
      <c r="A398" s="16"/>
      <c r="B398" s="13"/>
      <c r="C398" s="17"/>
      <c r="D398" s="17"/>
      <c r="E398" s="17"/>
      <c r="F398" s="13"/>
      <c r="H398" s="14"/>
    </row>
    <row r="399" spans="1:8" x14ac:dyDescent="0.25">
      <c r="A399" s="16"/>
      <c r="B399" s="17"/>
      <c r="C399" s="17"/>
      <c r="D399" s="17"/>
      <c r="E399" s="17"/>
      <c r="F399" s="17"/>
      <c r="H399" s="14"/>
    </row>
    <row r="400" spans="1:8" x14ac:dyDescent="0.25">
      <c r="A400" s="16"/>
      <c r="B400" s="13"/>
      <c r="C400" s="17"/>
      <c r="D400" s="17"/>
      <c r="E400" s="17"/>
      <c r="F400" s="13"/>
      <c r="H400" s="14"/>
    </row>
    <row r="401" spans="1:8" x14ac:dyDescent="0.25">
      <c r="A401" s="16"/>
      <c r="B401" s="13"/>
      <c r="C401" s="17"/>
      <c r="D401" s="17"/>
      <c r="E401" s="17"/>
      <c r="F401" s="13"/>
      <c r="H401" s="14"/>
    </row>
    <row r="402" spans="1:8" x14ac:dyDescent="0.25">
      <c r="A402" s="16"/>
      <c r="B402" s="17"/>
      <c r="C402" s="17"/>
      <c r="D402" s="17"/>
      <c r="E402" s="17"/>
      <c r="F402" s="17"/>
      <c r="H402" s="14"/>
    </row>
    <row r="403" spans="1:8" x14ac:dyDescent="0.25">
      <c r="A403" s="16"/>
      <c r="B403" s="13"/>
      <c r="C403" s="17"/>
      <c r="D403" s="17"/>
      <c r="E403" s="17"/>
      <c r="F403" s="13"/>
      <c r="H403" s="14"/>
    </row>
    <row r="404" spans="1:8" x14ac:dyDescent="0.25">
      <c r="A404" s="16"/>
      <c r="B404" s="17"/>
      <c r="C404" s="17"/>
      <c r="D404" s="17"/>
      <c r="E404" s="17"/>
      <c r="F404" s="17"/>
      <c r="H404" s="14"/>
    </row>
    <row r="405" spans="1:8" x14ac:dyDescent="0.25">
      <c r="A405" s="16"/>
      <c r="B405" s="13"/>
      <c r="C405" s="17"/>
      <c r="D405" s="17"/>
      <c r="E405" s="17"/>
      <c r="F405" s="13"/>
      <c r="H405" s="14"/>
    </row>
    <row r="406" spans="1:8" x14ac:dyDescent="0.25">
      <c r="A406" s="16"/>
      <c r="B406" s="13"/>
      <c r="C406" s="17"/>
      <c r="D406" s="17"/>
      <c r="E406" s="17"/>
      <c r="F406" s="13"/>
      <c r="H406" s="14"/>
    </row>
    <row r="407" spans="1:8" x14ac:dyDescent="0.25">
      <c r="A407" s="16"/>
      <c r="B407" s="13"/>
      <c r="C407" s="17"/>
      <c r="D407" s="17"/>
      <c r="E407" s="17"/>
      <c r="F407" s="13"/>
      <c r="H407" s="14"/>
    </row>
    <row r="408" spans="1:8" x14ac:dyDescent="0.25">
      <c r="A408" s="16"/>
      <c r="B408" s="13"/>
      <c r="C408" s="17"/>
      <c r="D408" s="17"/>
      <c r="E408" s="17"/>
      <c r="F408" s="13"/>
      <c r="H408" s="14"/>
    </row>
    <row r="409" spans="1:8" x14ac:dyDescent="0.25">
      <c r="A409" s="16"/>
      <c r="B409" s="13"/>
      <c r="C409" s="17"/>
      <c r="D409" s="17"/>
      <c r="E409" s="17"/>
      <c r="F409" s="13"/>
      <c r="H409" s="14"/>
    </row>
    <row r="410" spans="1:8" x14ac:dyDescent="0.25">
      <c r="A410" s="16"/>
      <c r="B410" s="13"/>
      <c r="C410" s="17"/>
      <c r="D410" s="17"/>
      <c r="E410" s="17"/>
      <c r="F410" s="13"/>
      <c r="H410" s="14"/>
    </row>
    <row r="411" spans="1:8" x14ac:dyDescent="0.25">
      <c r="A411" s="16"/>
      <c r="B411" s="13"/>
      <c r="C411" s="17"/>
      <c r="D411" s="17"/>
      <c r="E411" s="17"/>
      <c r="F411" s="13"/>
      <c r="H411" s="14"/>
    </row>
    <row r="412" spans="1:8" x14ac:dyDescent="0.25">
      <c r="A412" s="16"/>
      <c r="B412" s="13"/>
      <c r="C412" s="17"/>
      <c r="D412" s="17"/>
      <c r="E412" s="17"/>
      <c r="F412" s="13"/>
      <c r="H412" s="14"/>
    </row>
    <row r="413" spans="1:8" x14ac:dyDescent="0.25">
      <c r="A413" s="16"/>
      <c r="B413" s="13"/>
      <c r="C413" s="17"/>
      <c r="D413" s="17"/>
      <c r="E413" s="17"/>
      <c r="F413" s="13"/>
      <c r="H413" s="14"/>
    </row>
  </sheetData>
  <hyperlinks>
    <hyperlink ref="A3" r:id="rId1"/>
    <hyperlink ref="A2" r:id="rId2" display="Gengi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workbookViewId="0">
      <selection activeCell="H27" sqref="H27"/>
    </sheetView>
  </sheetViews>
  <sheetFormatPr defaultColWidth="9.140625" defaultRowHeight="15" x14ac:dyDescent="0.25"/>
  <cols>
    <col min="1" max="1" width="52.7109375" style="1" bestFit="1" customWidth="1"/>
    <col min="2" max="3" width="9.140625" style="1"/>
    <col min="4" max="4" width="9.28515625" style="1" customWidth="1"/>
    <col min="5" max="16384" width="9.140625" style="1"/>
  </cols>
  <sheetData>
    <row r="1" spans="1:16" x14ac:dyDescent="0.25">
      <c r="A1" s="5" t="s">
        <v>19</v>
      </c>
    </row>
    <row r="2" spans="1:16" x14ac:dyDescent="0.25">
      <c r="A2" s="5" t="s">
        <v>20</v>
      </c>
    </row>
    <row r="3" spans="1:16" x14ac:dyDescent="0.25">
      <c r="A3" s="5"/>
    </row>
    <row r="4" spans="1:16" x14ac:dyDescent="0.25">
      <c r="C4" s="2"/>
    </row>
    <row r="5" spans="1:16" x14ac:dyDescent="0.25">
      <c r="C5" s="2"/>
    </row>
    <row r="6" spans="1:16" x14ac:dyDescent="0.25">
      <c r="A6" s="19" t="s">
        <v>7</v>
      </c>
      <c r="B6" s="36">
        <v>40544</v>
      </c>
      <c r="C6" s="36">
        <v>40909</v>
      </c>
      <c r="D6" s="36">
        <v>41275</v>
      </c>
      <c r="E6" s="36">
        <v>41640</v>
      </c>
      <c r="F6" s="36">
        <v>42005</v>
      </c>
      <c r="G6" s="36">
        <v>42370</v>
      </c>
      <c r="H6" s="36">
        <v>42736</v>
      </c>
      <c r="I6" s="36">
        <v>43101</v>
      </c>
      <c r="J6" s="36">
        <v>43466</v>
      </c>
      <c r="K6" s="36">
        <v>43831</v>
      </c>
      <c r="L6" s="36">
        <v>44197</v>
      </c>
      <c r="M6" s="36">
        <v>44562</v>
      </c>
      <c r="N6" s="36">
        <v>44927</v>
      </c>
      <c r="O6" s="36">
        <v>45292</v>
      </c>
      <c r="P6" s="36">
        <v>45658</v>
      </c>
    </row>
    <row r="7" spans="1:16" x14ac:dyDescent="0.25">
      <c r="A7" s="19"/>
      <c r="B7" s="1">
        <v>2011</v>
      </c>
      <c r="C7" s="1">
        <v>2012</v>
      </c>
      <c r="D7" s="1">
        <v>2013</v>
      </c>
      <c r="E7" s="1">
        <v>2014</v>
      </c>
      <c r="F7" s="1">
        <v>2015</v>
      </c>
      <c r="G7" s="1">
        <v>2016</v>
      </c>
      <c r="H7" s="1">
        <v>2017</v>
      </c>
      <c r="I7" s="1">
        <v>2018</v>
      </c>
      <c r="J7" s="1">
        <v>2019</v>
      </c>
      <c r="K7" s="1">
        <v>2020</v>
      </c>
      <c r="L7" s="1">
        <v>2021</v>
      </c>
      <c r="M7" s="1">
        <v>2022</v>
      </c>
      <c r="N7" s="1">
        <v>2023</v>
      </c>
      <c r="O7" s="1">
        <v>2024</v>
      </c>
      <c r="P7" s="1">
        <v>2025</v>
      </c>
    </row>
    <row r="8" spans="1:16" x14ac:dyDescent="0.25">
      <c r="A8" s="20" t="s">
        <v>8</v>
      </c>
      <c r="B8" s="21">
        <v>1047285</v>
      </c>
      <c r="C8" s="21">
        <f>B8+C18+C19+C17</f>
        <v>598984.47823999997</v>
      </c>
      <c r="D8" s="21">
        <f t="shared" ref="D8:P8" si="0">C8+D18+D19</f>
        <v>482614.40763138077</v>
      </c>
      <c r="E8" s="21">
        <f t="shared" si="0"/>
        <v>326151.18384070718</v>
      </c>
      <c r="F8" s="21">
        <f t="shared" si="0"/>
        <v>158160.58688897756</v>
      </c>
      <c r="G8" s="21">
        <f t="shared" si="0"/>
        <v>-130019.81454895844</v>
      </c>
      <c r="H8" s="21">
        <f t="shared" si="0"/>
        <v>-287905.47854895843</v>
      </c>
      <c r="I8" s="21">
        <f t="shared" si="0"/>
        <v>-437051.14254895842</v>
      </c>
      <c r="J8" s="21">
        <f t="shared" si="0"/>
        <v>-491769.57021617604</v>
      </c>
      <c r="K8" s="21">
        <f t="shared" si="0"/>
        <v>-544591.9796120096</v>
      </c>
      <c r="L8" s="21">
        <f t="shared" si="0"/>
        <v>-597414.38488804956</v>
      </c>
      <c r="M8" s="21">
        <f t="shared" si="0"/>
        <v>-742471.74988441274</v>
      </c>
      <c r="N8" s="21">
        <f t="shared" si="0"/>
        <v>-765657.41388441273</v>
      </c>
      <c r="O8" s="21">
        <f t="shared" si="0"/>
        <v>-788843.07788441272</v>
      </c>
      <c r="P8" s="21">
        <f t="shared" si="0"/>
        <v>-810435.90988441277</v>
      </c>
    </row>
    <row r="9" spans="1:16" x14ac:dyDescent="0.25">
      <c r="A9" s="22" t="s">
        <v>9</v>
      </c>
      <c r="B9" s="21"/>
      <c r="C9" s="21">
        <v>-23000</v>
      </c>
      <c r="D9" s="21">
        <v>-16079.999999999998</v>
      </c>
      <c r="E9" s="21">
        <v>-16040</v>
      </c>
      <c r="F9" s="21">
        <v>-30100</v>
      </c>
      <c r="G9" s="21">
        <v>-22920</v>
      </c>
      <c r="H9" s="21">
        <v>-30080</v>
      </c>
      <c r="I9" s="21">
        <v>-24410</v>
      </c>
      <c r="J9" s="21"/>
      <c r="K9" s="21"/>
      <c r="L9" s="21"/>
      <c r="M9" s="21"/>
      <c r="N9" s="21"/>
      <c r="O9" s="21"/>
      <c r="P9" s="4"/>
    </row>
    <row r="10" spans="1:16" x14ac:dyDescent="0.25">
      <c r="A10" s="22" t="s">
        <v>10</v>
      </c>
      <c r="B10" s="21"/>
      <c r="C10" s="21">
        <v>-10800</v>
      </c>
      <c r="D10" s="21">
        <v>-13130</v>
      </c>
      <c r="E10" s="21">
        <v>-7550</v>
      </c>
      <c r="F10" s="21">
        <v>-7550</v>
      </c>
      <c r="G10" s="21">
        <v>-1780</v>
      </c>
      <c r="H10" s="21">
        <v>-720</v>
      </c>
      <c r="I10" s="21">
        <v>-380</v>
      </c>
      <c r="J10" s="21"/>
      <c r="K10" s="21"/>
      <c r="L10" s="21"/>
      <c r="M10" s="21"/>
      <c r="N10" s="21"/>
      <c r="O10" s="21"/>
      <c r="P10" s="4"/>
    </row>
    <row r="11" spans="1:16" x14ac:dyDescent="0.25">
      <c r="A11" s="22" t="s">
        <v>11</v>
      </c>
      <c r="B11" s="21"/>
      <c r="C11" s="21">
        <v>-11000</v>
      </c>
      <c r="D11" s="21">
        <v>-24640</v>
      </c>
      <c r="E11" s="21">
        <v>-16210</v>
      </c>
      <c r="F11" s="21">
        <v>-13850</v>
      </c>
      <c r="G11" s="21">
        <v>-9190</v>
      </c>
      <c r="H11" s="21">
        <v>-14060</v>
      </c>
      <c r="I11" s="21">
        <v>-13400</v>
      </c>
      <c r="J11" s="21"/>
      <c r="K11" s="21"/>
      <c r="L11" s="21"/>
      <c r="M11" s="21"/>
      <c r="N11" s="21"/>
      <c r="O11" s="21"/>
      <c r="P11" s="4"/>
    </row>
    <row r="12" spans="1:16" x14ac:dyDescent="0.25">
      <c r="A12" s="22" t="s">
        <v>12</v>
      </c>
      <c r="B12" s="21"/>
      <c r="C12" s="21">
        <v>-34000</v>
      </c>
      <c r="D12" s="21">
        <v>-24450</v>
      </c>
      <c r="E12" s="21">
        <v>-15510</v>
      </c>
      <c r="F12" s="21">
        <v>-16400</v>
      </c>
      <c r="G12" s="21">
        <v>-14090</v>
      </c>
      <c r="H12" s="21">
        <v>-12440</v>
      </c>
      <c r="I12" s="21">
        <v>-10370</v>
      </c>
      <c r="J12" s="21"/>
      <c r="K12" s="21"/>
      <c r="L12" s="21"/>
      <c r="M12" s="21"/>
      <c r="N12" s="21"/>
      <c r="O12" s="21"/>
      <c r="P12" s="4"/>
    </row>
    <row r="13" spans="1:16" ht="30" x14ac:dyDescent="0.25">
      <c r="A13" s="22" t="s">
        <v>13</v>
      </c>
      <c r="B13" s="21"/>
      <c r="C13" s="21">
        <v>-14400</v>
      </c>
      <c r="D13" s="21">
        <v>-14400</v>
      </c>
      <c r="E13" s="21">
        <v>-28200</v>
      </c>
      <c r="F13" s="21">
        <v>-72000</v>
      </c>
      <c r="G13" s="21">
        <v>-86600</v>
      </c>
      <c r="H13" s="21">
        <v>-77400</v>
      </c>
      <c r="I13" s="21">
        <v>-77400</v>
      </c>
      <c r="J13" s="21"/>
      <c r="K13" s="21"/>
      <c r="L13" s="21"/>
      <c r="M13" s="21"/>
      <c r="N13" s="21"/>
      <c r="O13" s="21"/>
      <c r="P13" s="4"/>
    </row>
    <row r="14" spans="1:16" x14ac:dyDescent="0.25">
      <c r="A14" s="25" t="s">
        <v>14</v>
      </c>
      <c r="B14" s="4"/>
      <c r="C14" s="21">
        <v>-7300.4799999999987</v>
      </c>
      <c r="D14" s="26">
        <v>-4977.6000000000004</v>
      </c>
      <c r="E14" s="21">
        <v>-4977.6000000000004</v>
      </c>
      <c r="F14" s="21">
        <v>-4081.6319999999996</v>
      </c>
      <c r="G14" s="21">
        <v>-128185.664</v>
      </c>
      <c r="H14" s="21">
        <v>-3185.6639999999993</v>
      </c>
      <c r="I14" s="21">
        <v>-3185.6639999999993</v>
      </c>
      <c r="J14" s="21">
        <v>-3185.6639999999993</v>
      </c>
      <c r="K14" s="21">
        <v>-3185.6639999999993</v>
      </c>
      <c r="L14" s="21">
        <v>-3185.6639999999993</v>
      </c>
      <c r="M14" s="31">
        <f>-3185.664-120000</f>
        <v>-123185.664</v>
      </c>
      <c r="N14" s="21">
        <v>-3185.6639999999993</v>
      </c>
      <c r="O14" s="21">
        <v>-3185.6639999999993</v>
      </c>
      <c r="P14" s="21">
        <v>-1592.8319999999997</v>
      </c>
    </row>
    <row r="15" spans="1:16" x14ac:dyDescent="0.25">
      <c r="A15" s="25" t="s">
        <v>15</v>
      </c>
      <c r="B15" s="4"/>
      <c r="C15" s="21">
        <v>0</v>
      </c>
      <c r="D15" s="26">
        <v>-2231.4706086191995</v>
      </c>
      <c r="E15" s="21">
        <v>-2231.4706086191995</v>
      </c>
      <c r="F15" s="21">
        <v>-4008.9649517295993</v>
      </c>
      <c r="G15" s="31">
        <v>0</v>
      </c>
      <c r="H15" s="31">
        <v>0</v>
      </c>
      <c r="I15" s="31">
        <v>0</v>
      </c>
      <c r="J15" s="21">
        <v>-31532.763667217609</v>
      </c>
      <c r="K15" s="21">
        <v>-29636.745395833597</v>
      </c>
      <c r="L15" s="21">
        <v>-29636.741276039997</v>
      </c>
      <c r="M15" s="21">
        <v>-1871.7009963631999</v>
      </c>
      <c r="N15" s="21">
        <v>0</v>
      </c>
      <c r="O15" s="21">
        <v>0</v>
      </c>
      <c r="P15" s="21">
        <v>0</v>
      </c>
    </row>
    <row r="16" spans="1:16" x14ac:dyDescent="0.25">
      <c r="A16" s="25" t="s">
        <v>16</v>
      </c>
      <c r="B16" s="4"/>
      <c r="C16" s="21">
        <v>-27286.041759999996</v>
      </c>
      <c r="D16" s="26">
        <v>0</v>
      </c>
      <c r="E16" s="21">
        <v>-24983.153182054397</v>
      </c>
      <c r="F16" s="21">
        <v>0</v>
      </c>
      <c r="G16" s="21">
        <v>-5414.7374379359999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</row>
    <row r="17" spans="1:16" x14ac:dyDescent="0.25">
      <c r="A17" s="32" t="s">
        <v>21</v>
      </c>
      <c r="B17" s="4"/>
      <c r="C17" s="21">
        <v>-324000</v>
      </c>
      <c r="D17" s="26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</row>
    <row r="18" spans="1:16" x14ac:dyDescent="0.25">
      <c r="A18" s="23" t="s">
        <v>17</v>
      </c>
      <c r="B18" s="23"/>
      <c r="C18" s="24">
        <f>SUM(C9:C16)</f>
        <v>-127786.52175999999</v>
      </c>
      <c r="D18" s="24">
        <f t="shared" ref="D18:P18" si="1">SUM(D9:D16)</f>
        <v>-99909.070608619208</v>
      </c>
      <c r="E18" s="24">
        <f t="shared" si="1"/>
        <v>-115702.2237906736</v>
      </c>
      <c r="F18" s="24">
        <f t="shared" si="1"/>
        <v>-147990.59695172962</v>
      </c>
      <c r="G18" s="24">
        <f t="shared" si="1"/>
        <v>-268180.401437936</v>
      </c>
      <c r="H18" s="24">
        <f t="shared" si="1"/>
        <v>-137885.66399999999</v>
      </c>
      <c r="I18" s="24">
        <f t="shared" si="1"/>
        <v>-129145.664</v>
      </c>
      <c r="J18" s="24">
        <f t="shared" si="1"/>
        <v>-34718.427667217606</v>
      </c>
      <c r="K18" s="24">
        <f t="shared" si="1"/>
        <v>-32822.409395833594</v>
      </c>
      <c r="L18" s="24">
        <f t="shared" si="1"/>
        <v>-32822.405276039994</v>
      </c>
      <c r="M18" s="24">
        <f t="shared" si="1"/>
        <v>-125057.36499636321</v>
      </c>
      <c r="N18" s="24">
        <f t="shared" si="1"/>
        <v>-3185.6639999999993</v>
      </c>
      <c r="O18" s="24">
        <f t="shared" si="1"/>
        <v>-3185.6639999999993</v>
      </c>
      <c r="P18" s="24">
        <f t="shared" si="1"/>
        <v>-1592.8319999999997</v>
      </c>
    </row>
    <row r="19" spans="1:16" x14ac:dyDescent="0.25">
      <c r="A19" s="20" t="s">
        <v>18</v>
      </c>
      <c r="B19" s="21"/>
      <c r="C19" s="21">
        <f>0.002*1743000</f>
        <v>3486</v>
      </c>
      <c r="D19" s="21">
        <f>-0.009*1829000</f>
        <v>-16461</v>
      </c>
      <c r="E19" s="21">
        <f>-0.021*1941000</f>
        <v>-40761</v>
      </c>
      <c r="F19" s="21">
        <v>-20000</v>
      </c>
      <c r="G19" s="21">
        <f>F19</f>
        <v>-20000</v>
      </c>
      <c r="H19" s="21">
        <f t="shared" ref="H19:P19" si="2">G19</f>
        <v>-20000</v>
      </c>
      <c r="I19" s="21">
        <f t="shared" si="2"/>
        <v>-20000</v>
      </c>
      <c r="J19" s="21">
        <f t="shared" si="2"/>
        <v>-20000</v>
      </c>
      <c r="K19" s="21">
        <f t="shared" si="2"/>
        <v>-20000</v>
      </c>
      <c r="L19" s="21">
        <f t="shared" si="2"/>
        <v>-20000</v>
      </c>
      <c r="M19" s="21">
        <f t="shared" si="2"/>
        <v>-20000</v>
      </c>
      <c r="N19" s="21">
        <f t="shared" si="2"/>
        <v>-20000</v>
      </c>
      <c r="O19" s="21">
        <f t="shared" si="2"/>
        <v>-20000</v>
      </c>
      <c r="P19" s="21">
        <f t="shared" si="2"/>
        <v>-20000</v>
      </c>
    </row>
    <row r="22" spans="1:16" x14ac:dyDescent="0.25">
      <c r="A22" s="30"/>
      <c r="B22" s="30"/>
    </row>
    <row r="25" spans="1:16" x14ac:dyDescent="0.25">
      <c r="A25" s="27"/>
      <c r="B25" s="2"/>
      <c r="C25" s="27"/>
      <c r="D25" s="27"/>
      <c r="E25" s="27"/>
      <c r="F25" s="27"/>
      <c r="G25" s="27"/>
      <c r="H25" s="27"/>
      <c r="I25" s="27"/>
    </row>
    <row r="26" spans="1:16" x14ac:dyDescent="0.25">
      <c r="A26" s="28"/>
      <c r="C26" s="29"/>
      <c r="D26" s="29"/>
      <c r="E26" s="29"/>
      <c r="F26" s="29"/>
      <c r="G26" s="29"/>
      <c r="H26" s="29"/>
      <c r="I26" s="29"/>
    </row>
    <row r="27" spans="1:16" x14ac:dyDescent="0.25">
      <c r="A27" s="28"/>
      <c r="C27" s="29"/>
      <c r="D27" s="29"/>
      <c r="E27" s="29"/>
      <c r="F27" s="29"/>
      <c r="G27" s="29"/>
      <c r="H27" s="29"/>
      <c r="I27" s="29"/>
    </row>
    <row r="28" spans="1:16" x14ac:dyDescent="0.25">
      <c r="A28" s="28"/>
      <c r="C28" s="29"/>
      <c r="D28" s="29"/>
      <c r="E28" s="29"/>
      <c r="F28" s="29"/>
      <c r="G28" s="29"/>
      <c r="H28" s="29"/>
      <c r="I28" s="29"/>
    </row>
    <row r="29" spans="1:16" x14ac:dyDescent="0.25">
      <c r="A29" s="28"/>
      <c r="C29" s="29"/>
      <c r="D29" s="29"/>
      <c r="E29" s="29"/>
      <c r="F29" s="29"/>
      <c r="G29" s="29"/>
      <c r="H29" s="29"/>
      <c r="I29" s="29"/>
    </row>
    <row r="30" spans="1:16" x14ac:dyDescent="0.25">
      <c r="A30" s="28"/>
      <c r="C30" s="29"/>
      <c r="D30" s="29"/>
      <c r="E30" s="29"/>
      <c r="F30" s="29"/>
      <c r="G30" s="29"/>
      <c r="H30" s="29"/>
      <c r="I30" s="29"/>
    </row>
    <row r="32" spans="1:16" x14ac:dyDescent="0.25">
      <c r="C32" s="3"/>
      <c r="D32" s="3"/>
      <c r="E32" s="3"/>
      <c r="F32" s="3"/>
      <c r="G32" s="3"/>
      <c r="H32" s="3"/>
      <c r="I32" s="3"/>
    </row>
    <row r="33" spans="3:9" x14ac:dyDescent="0.25">
      <c r="C33" s="3"/>
      <c r="D33" s="3"/>
      <c r="E33" s="3"/>
      <c r="F33" s="3"/>
      <c r="G33" s="3"/>
      <c r="H33" s="3"/>
      <c r="I33" s="3"/>
    </row>
    <row r="34" spans="3:9" x14ac:dyDescent="0.25">
      <c r="C34" s="3"/>
      <c r="D34" s="3"/>
      <c r="E34" s="3"/>
      <c r="F34" s="3"/>
      <c r="G34" s="3"/>
      <c r="H34" s="3"/>
      <c r="I34" s="3"/>
    </row>
    <row r="35" spans="3:9" x14ac:dyDescent="0.25">
      <c r="C35" s="3"/>
      <c r="D35" s="3"/>
      <c r="E35" s="3"/>
      <c r="F35" s="3"/>
      <c r="G35" s="3"/>
      <c r="H35" s="3"/>
      <c r="I35" s="3"/>
    </row>
    <row r="36" spans="3:9" x14ac:dyDescent="0.25">
      <c r="C36" s="3"/>
      <c r="D36" s="3"/>
      <c r="E36" s="3"/>
      <c r="F36" s="3"/>
      <c r="G36" s="3"/>
      <c r="H36" s="3"/>
      <c r="I36" s="3"/>
    </row>
  </sheetData>
  <hyperlinks>
    <hyperlink ref="A1" r:id="rId1"/>
    <hyperlink ref="A2" r:id="rId2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F23" sqref="F23"/>
    </sheetView>
  </sheetViews>
  <sheetFormatPr defaultRowHeight="15" x14ac:dyDescent="0.25"/>
  <cols>
    <col min="9" max="9" width="15.140625" bestFit="1" customWidth="1"/>
    <col min="10" max="10" width="18.28515625" bestFit="1" customWidth="1"/>
  </cols>
  <sheetData>
    <row r="1" spans="1:12" x14ac:dyDescent="0.25">
      <c r="A1" s="37" t="s">
        <v>42</v>
      </c>
    </row>
    <row r="2" spans="1:12" x14ac:dyDescent="0.25">
      <c r="A2" s="37" t="s">
        <v>43</v>
      </c>
    </row>
    <row r="3" spans="1:12" x14ac:dyDescent="0.25">
      <c r="A3" s="37" t="s">
        <v>44</v>
      </c>
    </row>
    <row r="6" spans="1:12" x14ac:dyDescent="0.25">
      <c r="A6" t="s">
        <v>22</v>
      </c>
      <c r="B6" t="s">
        <v>23</v>
      </c>
      <c r="C6" t="s">
        <v>24</v>
      </c>
      <c r="D6" t="s">
        <v>25</v>
      </c>
      <c r="E6" t="s">
        <v>26</v>
      </c>
      <c r="G6" t="s">
        <v>27</v>
      </c>
      <c r="I6" t="s">
        <v>40</v>
      </c>
      <c r="J6" t="s">
        <v>41</v>
      </c>
    </row>
    <row r="7" spans="1:12" x14ac:dyDescent="0.25">
      <c r="A7" t="s">
        <v>28</v>
      </c>
      <c r="B7" s="34">
        <v>626689.40098199667</v>
      </c>
      <c r="C7" s="34">
        <v>1054812.0668122445</v>
      </c>
      <c r="D7" s="34">
        <v>806145.37767236494</v>
      </c>
      <c r="E7" s="34">
        <v>2487646.8454666063</v>
      </c>
      <c r="G7" s="33">
        <v>4.4755703030731522E-2</v>
      </c>
      <c r="I7" s="34">
        <v>111336.3834610395</v>
      </c>
      <c r="J7" s="34">
        <v>146850.24254335411</v>
      </c>
      <c r="K7" s="34"/>
      <c r="L7" s="34"/>
    </row>
    <row r="8" spans="1:12" x14ac:dyDescent="0.25">
      <c r="A8" t="s">
        <v>29</v>
      </c>
      <c r="B8" s="34">
        <v>595461.18196202535</v>
      </c>
      <c r="C8" s="34">
        <v>1170615.5511967796</v>
      </c>
      <c r="D8" s="34">
        <v>860795.09214080509</v>
      </c>
      <c r="E8" s="34">
        <v>2626871.8252996099</v>
      </c>
      <c r="G8" s="33">
        <v>4.4755703030731522E-2</v>
      </c>
      <c r="I8" s="34">
        <v>117567.495312905</v>
      </c>
      <c r="J8" s="34">
        <v>146850.24254335411</v>
      </c>
      <c r="K8" s="34"/>
      <c r="L8" s="34"/>
    </row>
    <row r="9" spans="1:12" x14ac:dyDescent="0.25">
      <c r="A9" t="s">
        <v>30</v>
      </c>
      <c r="B9" s="34">
        <v>576431.66398794577</v>
      </c>
      <c r="C9" s="34">
        <v>1247219.3045964963</v>
      </c>
      <c r="D9" s="34">
        <v>887515.55005958024</v>
      </c>
      <c r="E9" s="34">
        <v>2711166.5186440223</v>
      </c>
      <c r="G9" s="33">
        <v>3.6403906250000014E-2</v>
      </c>
      <c r="I9" s="34">
        <v>98697.051772855906</v>
      </c>
      <c r="J9" s="34">
        <v>146850.24254335411</v>
      </c>
      <c r="K9" s="34"/>
      <c r="L9" s="34"/>
    </row>
    <row r="10" spans="1:12" x14ac:dyDescent="0.25">
      <c r="A10" t="s">
        <v>31</v>
      </c>
      <c r="B10" s="34">
        <v>676945.45056497178</v>
      </c>
      <c r="C10" s="34">
        <v>1248905.0993782002</v>
      </c>
      <c r="D10" s="34">
        <v>1103168.5595570882</v>
      </c>
      <c r="E10" s="34">
        <v>3029019.1095002601</v>
      </c>
      <c r="G10" s="33">
        <v>3.8546634615384615E-2</v>
      </c>
      <c r="I10" s="34">
        <v>116758.4928569242</v>
      </c>
      <c r="J10" s="34">
        <v>146850.24254335411</v>
      </c>
      <c r="K10" s="34"/>
      <c r="L10" s="34"/>
    </row>
    <row r="11" spans="1:12" x14ac:dyDescent="0.25">
      <c r="A11" t="s">
        <v>32</v>
      </c>
      <c r="B11" s="34">
        <v>625848.56064690021</v>
      </c>
      <c r="C11" s="34">
        <v>1304848.2237723784</v>
      </c>
      <c r="D11" s="34">
        <v>1232775.9877737851</v>
      </c>
      <c r="E11" s="34">
        <v>3163472.772193064</v>
      </c>
      <c r="G11" s="33">
        <v>3.6220192307692328E-2</v>
      </c>
      <c r="I11" s="34">
        <v>114581.59216898134</v>
      </c>
      <c r="J11" s="34">
        <v>146850.24254335411</v>
      </c>
      <c r="K11" s="34"/>
      <c r="L11" s="34"/>
    </row>
    <row r="12" spans="1:12" x14ac:dyDescent="0.25">
      <c r="A12" t="s">
        <v>33</v>
      </c>
      <c r="B12" s="34">
        <v>615330.29564452264</v>
      </c>
      <c r="C12" s="34">
        <v>1510479.3743228186</v>
      </c>
      <c r="D12" s="34">
        <v>1596217.6735305204</v>
      </c>
      <c r="E12" s="34">
        <v>3722027.3434978616</v>
      </c>
      <c r="G12" s="33">
        <v>4.4658846153846132E-2</v>
      </c>
      <c r="I12" s="34">
        <v>166221.44651367961</v>
      </c>
      <c r="J12" s="34">
        <v>146850.24254335411</v>
      </c>
      <c r="K12" s="34"/>
      <c r="L12" s="34"/>
    </row>
    <row r="13" spans="1:12" x14ac:dyDescent="0.25">
      <c r="A13" t="s">
        <v>34</v>
      </c>
      <c r="B13" s="34">
        <v>580534.23785166233</v>
      </c>
      <c r="C13" s="34">
        <v>1711013.1813154258</v>
      </c>
      <c r="D13" s="34">
        <v>2051309.6843800847</v>
      </c>
      <c r="E13" s="34">
        <v>4342857.1035471726</v>
      </c>
      <c r="G13" s="33">
        <v>4.5523557692307648E-2</v>
      </c>
      <c r="I13" s="34">
        <v>197702.30590277779</v>
      </c>
      <c r="J13" s="34">
        <v>146850.24254335411</v>
      </c>
      <c r="K13" s="34"/>
      <c r="L13" s="34"/>
    </row>
    <row r="14" spans="1:12" x14ac:dyDescent="0.25">
      <c r="A14" t="s">
        <v>35</v>
      </c>
      <c r="B14" s="34">
        <v>456599.22449815652</v>
      </c>
      <c r="C14" s="34">
        <v>1822478.5354121302</v>
      </c>
      <c r="D14" s="34">
        <v>2547838.3310955064</v>
      </c>
      <c r="E14" s="34">
        <v>4826916.0910057928</v>
      </c>
      <c r="G14" s="33">
        <v>5.2194230769230743E-2</v>
      </c>
      <c r="I14" s="34">
        <v>251937.17235766954</v>
      </c>
      <c r="J14" s="34">
        <v>146850.24254335411</v>
      </c>
      <c r="K14" s="34"/>
      <c r="L14" s="34"/>
    </row>
    <row r="15" spans="1:12" x14ac:dyDescent="0.25">
      <c r="A15" t="s">
        <v>36</v>
      </c>
      <c r="B15" s="34">
        <v>577036.03031465854</v>
      </c>
      <c r="C15" s="34">
        <v>1852943.9762544686</v>
      </c>
      <c r="D15" s="34">
        <v>2889693.8014248949</v>
      </c>
      <c r="E15" s="34">
        <v>5319673.807994022</v>
      </c>
      <c r="G15" s="33">
        <v>6.2510576923076919E-2</v>
      </c>
      <c r="I15" s="34">
        <v>332535.87878028781</v>
      </c>
      <c r="J15" s="34"/>
      <c r="K15" s="34"/>
      <c r="L15" s="34"/>
    </row>
    <row r="16" spans="1:12" x14ac:dyDescent="0.25">
      <c r="A16" t="s">
        <v>37</v>
      </c>
      <c r="B16" s="34">
        <v>592056.13481914508</v>
      </c>
      <c r="C16" s="34">
        <v>1827174.695657864</v>
      </c>
      <c r="D16" s="34">
        <v>2183407.2416168591</v>
      </c>
      <c r="E16" s="34">
        <v>4602638.0720938686</v>
      </c>
      <c r="G16" s="33">
        <v>5.2846634615384636E-2</v>
      </c>
      <c r="I16" s="34">
        <v>243233.93246280303</v>
      </c>
      <c r="J16" s="34"/>
      <c r="K16" s="34"/>
      <c r="L16" s="34"/>
    </row>
    <row r="17" spans="1:12" x14ac:dyDescent="0.25">
      <c r="A17" t="s">
        <v>38</v>
      </c>
      <c r="B17" s="34">
        <v>1387670.0454988626</v>
      </c>
      <c r="C17" s="34">
        <v>1788355.1057924009</v>
      </c>
      <c r="D17" s="34">
        <v>2078099.655153882</v>
      </c>
      <c r="E17" s="34">
        <v>5254124.806445145</v>
      </c>
      <c r="G17" s="33">
        <v>3.6405392156862705E-2</v>
      </c>
      <c r="I17" s="34">
        <v>191278.47401973585</v>
      </c>
      <c r="J17" s="34"/>
      <c r="K17" s="34"/>
      <c r="L17" s="34"/>
    </row>
    <row r="18" spans="1:12" x14ac:dyDescent="0.25">
      <c r="A18" t="s">
        <v>39</v>
      </c>
      <c r="B18" s="34">
        <v>1551761.707486941</v>
      </c>
      <c r="C18" s="34">
        <v>1765167.5859999999</v>
      </c>
      <c r="D18" s="34">
        <v>1908269.0835999993</v>
      </c>
      <c r="E18" s="34">
        <v>5225198.3770869402</v>
      </c>
      <c r="G18" s="33">
        <v>4.2247058823529408E-2</v>
      </c>
      <c r="I18" s="34">
        <v>220749.26320140235</v>
      </c>
      <c r="J18" s="34"/>
      <c r="K18" s="34"/>
      <c r="L18" s="34"/>
    </row>
  </sheetData>
  <hyperlinks>
    <hyperlink ref="A1" r:id="rId1"/>
    <hyperlink ref="A2" r:id="rId2" display="Skuldir heimila og fyrirtækja"/>
    <hyperlink ref="A3" r:id="rId3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Normal="100" workbookViewId="0">
      <selection activeCell="K14" sqref="K1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F18" sqref="F18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I14" sqref="I14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3</vt:i4>
      </vt:variant>
    </vt:vector>
  </HeadingPairs>
  <TitlesOfParts>
    <vt:vector size="9" baseType="lpstr">
      <vt:lpstr>Verðbólga og gengi</vt:lpstr>
      <vt:lpstr>Endurgreiðsluferill </vt:lpstr>
      <vt:lpstr>Íslands álag</vt:lpstr>
      <vt:lpstr>MyndA</vt:lpstr>
      <vt:lpstr>MyndB</vt:lpstr>
      <vt:lpstr>MyndC</vt:lpstr>
      <vt:lpstr>Verðbólga og gengi - Mynd</vt:lpstr>
      <vt:lpstr>Endurgreiðsluferill - Mynd</vt:lpstr>
      <vt:lpstr>Íslands álag_mynd</vt:lpstr>
    </vt:vector>
  </TitlesOfParts>
  <Company>Háskólinn í Reykjavík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Viðar Ingason</dc:creator>
  <cp:lastModifiedBy>Ragnar Þorvarðarson</cp:lastModifiedBy>
  <cp:lastPrinted>2012-11-06T12:45:29Z</cp:lastPrinted>
  <dcterms:created xsi:type="dcterms:W3CDTF">2012-10-10T10:57:19Z</dcterms:created>
  <dcterms:modified xsi:type="dcterms:W3CDTF">2012-11-08T11:07:37Z</dcterms:modified>
</cp:coreProperties>
</file>